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<sst xmlns="http://schemas.openxmlformats.org/spreadsheetml/2006/main" count="74" uniqueCount="73">
  <si>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</si>
  <si>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</si>
  <si>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</si>
  <si>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</si>
  <si>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</si>
  <si>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</si>
  <si>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</si>
  <si>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</si>
  <si>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</si>
  <si>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</si>
  <si>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</si>
  <si>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</si>
  <si>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</si>
  <si>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</si>
  <si>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</si>
  <si>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</si>
  <si>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</si>
  <si>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</si>
  <si>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</si>
  <si>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</si>
  <si>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</si>
  <si>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</si>
  <si>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</si>
  <si>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</si>
  <si>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</si>
  <si>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</si>
  <si>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</si>
  <si>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</si>
  <si>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</si>
  <si>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</si>
  <si>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</si>
  <si>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</si>
  <si>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</si>
  <si>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</si>
  <si>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</si>
  <si>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</si>
  <si>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</si>
  <si>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</si>
  <si>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</si>
  <si>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</si>
  <si>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</si>
  <si>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</si>
  <si>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</si>
  <si>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</si>
  <si>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</si>
  <si>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</si>
  <si>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</si>
  <si>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</si>
  <si>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</si>
  <si>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</si>
  <si>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</si>
  <si>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</si>
  <si>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</si>
  <si>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</si>
  <si>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</si>
  <si>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</si>
  <si>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</si>
  <si>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</si>
  <si>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</si>
  <si>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</si>
  <si>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</si>
  <si>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</si>
  <si>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</si>
  <si>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</si>
  <si>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</si>
  <si>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</si>
  <si>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</si>
  <si>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</si>
  <si>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</si>
  <si>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</si>
  <si>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</si>
  <si>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11/09/19 - VENCIMENTO 18/09/19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</si>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</sst>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437653</v>
      </c>
      <c r="C7" s="47">
        <f t="shared" si="0"/>
        <v>364500</v>
      </c>
      <c r="D7" s="47">
        <f t="shared" si="0"/>
        <v>420549</v>
      </c>
      <c r="E7" s="47">
        <f t="shared" si="0"/>
        <v>279410</v>
      </c>
      <c r="F7" s="47">
        <f t="shared" si="0"/>
        <v>273158</v>
      </c>
      <c r="G7" s="47">
        <f t="shared" si="0"/>
        <v>302289</v>
      </c>
      <c r="H7" s="47">
        <f t="shared" si="0"/>
        <v>314130</v>
      </c>
      <c r="I7" s="47">
        <f t="shared" si="0"/>
        <v>503566</v>
      </c>
      <c r="J7" s="47">
        <f t="shared" si="0"/>
        <v>146151</v>
      </c>
      <c r="K7" s="47">
        <f t="shared" si="0"/>
        <v>3041406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23489</v>
      </c>
      <c r="C8" s="45">
        <f t="shared" si="1"/>
        <v>22390</v>
      </c>
      <c r="D8" s="45">
        <f t="shared" si="1"/>
        <v>20258</v>
      </c>
      <c r="E8" s="45">
        <f t="shared" si="1"/>
        <v>15346</v>
      </c>
      <c r="F8" s="45">
        <f t="shared" si="1"/>
        <v>15022</v>
      </c>
      <c r="G8" s="45">
        <f t="shared" si="1"/>
        <v>10246</v>
      </c>
      <c r="H8" s="45">
        <f t="shared" si="1"/>
        <v>7954</v>
      </c>
      <c r="I8" s="45">
        <f t="shared" si="1"/>
        <v>26692</v>
      </c>
      <c r="J8" s="45">
        <f t="shared" si="1"/>
        <v>5688</v>
      </c>
      <c r="K8" s="38">
        <f>SUM(B8:J8)</f>
        <v>147085</v>
      </c>
      <c r="L8"/>
      <c r="M8"/>
      <c r="N8"/>
    </row>
    <row r="9" spans="1:14" ht="16.5" customHeight="1">
      <c r="A9" s="22" t="s">
        <v>35</v>
      </c>
      <c r="B9" s="45">
        <v>23489</v>
      </c>
      <c r="C9" s="45">
        <v>22390</v>
      </c>
      <c r="D9" s="45">
        <v>20258</v>
      </c>
      <c r="E9" s="45">
        <v>15346</v>
      </c>
      <c r="F9" s="45">
        <v>15022</v>
      </c>
      <c r="G9" s="45">
        <v>10246</v>
      </c>
      <c r="H9" s="45">
        <v>7954</v>
      </c>
      <c r="I9" s="45">
        <v>26692</v>
      </c>
      <c r="J9" s="45">
        <v>5688</v>
      </c>
      <c r="K9" s="38">
        <f>SUM(B9:J9)</f>
        <v>147085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0</v>
      </c>
      <c r="L10"/>
      <c r="M10"/>
      <c r="N10"/>
    </row>
    <row r="11" spans="1:14" ht="16.5" customHeight="1">
      <c r="A11" s="44" t="s">
        <v>33</v>
      </c>
      <c r="B11" s="43">
        <v>414164</v>
      </c>
      <c r="C11" s="43">
        <v>342110</v>
      </c>
      <c r="D11" s="43">
        <v>400291</v>
      </c>
      <c r="E11" s="43">
        <v>264064</v>
      </c>
      <c r="F11" s="43">
        <v>258136</v>
      </c>
      <c r="G11" s="43">
        <v>292043</v>
      </c>
      <c r="H11" s="43">
        <v>306176</v>
      </c>
      <c r="I11" s="43">
        <v>476874</v>
      </c>
      <c r="J11" s="43">
        <v>140463</v>
      </c>
      <c r="K11" s="38">
        <f>SUM(B11:J11)</f>
        <v>2894321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1613196.4100000001</v>
      </c>
      <c r="C17" s="36">
        <f aca="true" t="shared" si="2" ref="C17:J17">C18+C19+C20+C21+C22+C23+C24</f>
        <v>1393540.5099999998</v>
      </c>
      <c r="D17" s="36">
        <f t="shared" si="2"/>
        <v>1802963.4100000001</v>
      </c>
      <c r="E17" s="36">
        <f t="shared" si="2"/>
        <v>1011246.81</v>
      </c>
      <c r="F17" s="36">
        <f t="shared" si="2"/>
        <v>1084152.64</v>
      </c>
      <c r="G17" s="36">
        <f t="shared" si="2"/>
        <v>1156437.37</v>
      </c>
      <c r="H17" s="36">
        <f t="shared" si="2"/>
        <v>1001201.1999999998</v>
      </c>
      <c r="I17" s="36">
        <f t="shared" si="2"/>
        <v>1678097.11</v>
      </c>
      <c r="J17" s="36">
        <f t="shared" si="2"/>
        <v>528520.2299999999</v>
      </c>
      <c r="K17" s="36">
        <f aca="true" t="shared" si="3" ref="K17:K24">SUM(B17:J17)</f>
        <v>11269355.69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1488370.32</v>
      </c>
      <c r="C18" s="30">
        <f t="shared" si="4"/>
        <v>1360714.95</v>
      </c>
      <c r="D18" s="30">
        <f t="shared" si="4"/>
        <v>1739096.28</v>
      </c>
      <c r="E18" s="30">
        <f t="shared" si="4"/>
        <v>1005931.88</v>
      </c>
      <c r="F18" s="30">
        <f t="shared" si="4"/>
        <v>1039994.45</v>
      </c>
      <c r="G18" s="30">
        <f t="shared" si="4"/>
        <v>1163661.51</v>
      </c>
      <c r="H18" s="30">
        <f t="shared" si="4"/>
        <v>963939.32</v>
      </c>
      <c r="I18" s="30">
        <f t="shared" si="4"/>
        <v>1559846.04</v>
      </c>
      <c r="J18" s="30">
        <f t="shared" si="4"/>
        <v>512916.93</v>
      </c>
      <c r="K18" s="30">
        <f t="shared" si="3"/>
        <v>10834471.68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84373.83</v>
      </c>
      <c r="C19" s="30">
        <f t="shared" si="5"/>
        <v>8090.66</v>
      </c>
      <c r="D19" s="30">
        <f t="shared" si="5"/>
        <v>66378.33</v>
      </c>
      <c r="E19" s="30">
        <f t="shared" si="5"/>
        <v>6908.38</v>
      </c>
      <c r="F19" s="30">
        <f t="shared" si="5"/>
        <v>23589.14</v>
      </c>
      <c r="G19" s="30">
        <f t="shared" si="5"/>
        <v>-1128.64</v>
      </c>
      <c r="H19" s="30">
        <f t="shared" si="5"/>
        <v>80364.38</v>
      </c>
      <c r="I19" s="30">
        <f t="shared" si="5"/>
        <v>69538.3</v>
      </c>
      <c r="J19" s="30">
        <f t="shared" si="5"/>
        <v>28976.03</v>
      </c>
      <c r="K19" s="30">
        <f t="shared" si="3"/>
        <v>367090.41000000003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24734.9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205943.66999999998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-24656</v>
      </c>
      <c r="E22" s="30">
        <v>-25119.87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-142254.03999999998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-619507.2300000002</v>
      </c>
      <c r="C27" s="30">
        <f t="shared" si="6"/>
        <v>-550331.8599999999</v>
      </c>
      <c r="D27" s="30">
        <f t="shared" si="6"/>
        <v>-600725.8500000001</v>
      </c>
      <c r="E27" s="30">
        <f t="shared" si="6"/>
        <v>-422906.91000000003</v>
      </c>
      <c r="F27" s="30">
        <f t="shared" si="6"/>
        <v>-390730.45999999996</v>
      </c>
      <c r="G27" s="30">
        <f t="shared" si="6"/>
        <v>-395605.33999999997</v>
      </c>
      <c r="H27" s="30">
        <f t="shared" si="6"/>
        <v>-325838.79</v>
      </c>
      <c r="I27" s="30">
        <f t="shared" si="6"/>
        <v>-676019.5800000001</v>
      </c>
      <c r="J27" s="30">
        <f t="shared" si="6"/>
        <v>-101902.38999999998</v>
      </c>
      <c r="K27" s="30">
        <f aca="true" t="shared" si="7" ref="K27:K35">SUM(B27:J27)</f>
        <v>-4083568.41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-137389.81</v>
      </c>
      <c r="C28" s="30">
        <f t="shared" si="8"/>
        <v>-102526.45</v>
      </c>
      <c r="D28" s="30">
        <f t="shared" si="8"/>
        <v>-106910.53</v>
      </c>
      <c r="E28" s="30">
        <f t="shared" si="8"/>
        <v>-149306.91</v>
      </c>
      <c r="F28" s="30">
        <f t="shared" si="8"/>
        <v>-64594.6</v>
      </c>
      <c r="G28" s="30">
        <f t="shared" si="8"/>
        <v>-107605.34</v>
      </c>
      <c r="H28" s="30">
        <f t="shared" si="8"/>
        <v>-52238.78999999999</v>
      </c>
      <c r="I28" s="30">
        <f t="shared" si="8"/>
        <v>-142922.78</v>
      </c>
      <c r="J28" s="30">
        <f t="shared" si="8"/>
        <v>-33141.920000000006</v>
      </c>
      <c r="K28" s="30">
        <f t="shared" si="7"/>
        <v>-896637.1300000001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-101002.7</v>
      </c>
      <c r="C29" s="30">
        <f aca="true" t="shared" si="9" ref="C29:J29">-ROUND((C8)*$E$3,2)</f>
        <v>-96277</v>
      </c>
      <c r="D29" s="30">
        <f t="shared" si="9"/>
        <v>-87109.4</v>
      </c>
      <c r="E29" s="30">
        <f t="shared" si="9"/>
        <v>-65987.8</v>
      </c>
      <c r="F29" s="30">
        <f t="shared" si="9"/>
        <v>-64594.6</v>
      </c>
      <c r="G29" s="30">
        <f t="shared" si="9"/>
        <v>-44057.8</v>
      </c>
      <c r="H29" s="30">
        <f t="shared" si="9"/>
        <v>-34202.2</v>
      </c>
      <c r="I29" s="30">
        <f t="shared" si="9"/>
        <v>-114775.6</v>
      </c>
      <c r="J29" s="30">
        <f t="shared" si="9"/>
        <v>-24458.4</v>
      </c>
      <c r="K29" s="30">
        <f t="shared" si="7"/>
        <v>-632465.5</v>
      </c>
      <c r="L29" s="28"/>
      <c r="M29"/>
      <c r="N29"/>
    </row>
    <row r="30" spans="1:14" ht="16.5" customHeight="1">
      <c r="A30" s="25" t="s">
        <v>23</v>
      </c>
      <c r="B30" s="26">
        <v>-12.9</v>
      </c>
      <c r="C30" s="26">
        <v>0</v>
      </c>
      <c r="D30" s="26">
        <v>-25.8</v>
      </c>
      <c r="E30" s="26">
        <v>-30.1</v>
      </c>
      <c r="F30" s="26">
        <v>0</v>
      </c>
      <c r="G30" s="26">
        <v>-81.7</v>
      </c>
      <c r="H30" s="26">
        <v>-16.17</v>
      </c>
      <c r="I30" s="26">
        <v>-25.23</v>
      </c>
      <c r="J30" s="26">
        <v>-7.79</v>
      </c>
      <c r="K30" s="30">
        <f t="shared" si="7"/>
        <v>-199.69</v>
      </c>
      <c r="L30"/>
      <c r="M30"/>
      <c r="N30"/>
    </row>
    <row r="31" spans="1:14" ht="16.5" customHeight="1">
      <c r="A31" s="25" t="s">
        <v>22</v>
      </c>
      <c r="B31" s="30">
        <v>-4226.9</v>
      </c>
      <c r="C31" s="30">
        <v>-1565.2</v>
      </c>
      <c r="D31" s="30">
        <v>-1324.4</v>
      </c>
      <c r="E31" s="30">
        <v>-2528.4</v>
      </c>
      <c r="F31" s="26">
        <v>0</v>
      </c>
      <c r="G31" s="30">
        <v>-1535.1</v>
      </c>
      <c r="H31" s="30">
        <v>-218.31</v>
      </c>
      <c r="I31" s="30">
        <v>-340.68</v>
      </c>
      <c r="J31" s="30">
        <v>-105.11</v>
      </c>
      <c r="K31" s="30">
        <f t="shared" si="7"/>
        <v>-11844.1</v>
      </c>
      <c r="L31"/>
      <c r="M31"/>
      <c r="N31"/>
    </row>
    <row r="32" spans="1:14" ht="16.5" customHeight="1">
      <c r="A32" s="25" t="s">
        <v>21</v>
      </c>
      <c r="B32" s="30">
        <v>-32147.31</v>
      </c>
      <c r="C32" s="30">
        <v>-4684.25</v>
      </c>
      <c r="D32" s="30">
        <v>-18450.93</v>
      </c>
      <c r="E32" s="30">
        <v>-80760.61</v>
      </c>
      <c r="F32" s="26">
        <v>0</v>
      </c>
      <c r="G32" s="30">
        <v>-61930.74</v>
      </c>
      <c r="H32" s="30">
        <v>-17802.11</v>
      </c>
      <c r="I32" s="30">
        <v>-27781.27</v>
      </c>
      <c r="J32" s="30">
        <v>-8570.62</v>
      </c>
      <c r="K32" s="30">
        <f t="shared" si="7"/>
        <v>-252127.84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-482117.42000000016</v>
      </c>
      <c r="C33" s="27">
        <f t="shared" si="10"/>
        <v>-447805.4099999999</v>
      </c>
      <c r="D33" s="27">
        <f t="shared" si="10"/>
        <v>-493815.32000000007</v>
      </c>
      <c r="E33" s="27">
        <f t="shared" si="10"/>
        <v>-273600</v>
      </c>
      <c r="F33" s="27">
        <f t="shared" si="10"/>
        <v>-326135.86</v>
      </c>
      <c r="G33" s="27">
        <f t="shared" si="10"/>
        <v>-288000</v>
      </c>
      <c r="H33" s="27">
        <f t="shared" si="10"/>
        <v>-273600</v>
      </c>
      <c r="I33" s="27">
        <f t="shared" si="10"/>
        <v>-533096.8</v>
      </c>
      <c r="J33" s="27">
        <f t="shared" si="10"/>
        <v>-68760.46999999997</v>
      </c>
      <c r="K33" s="30">
        <f t="shared" si="7"/>
        <v>-3186931.2800000003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1273664.95</v>
      </c>
      <c r="C41" s="17">
        <v>1187261.37</v>
      </c>
      <c r="D41" s="17">
        <v>1221300</v>
      </c>
      <c r="E41" s="17">
        <v>714240</v>
      </c>
      <c r="F41" s="17">
        <v>862923.68</v>
      </c>
      <c r="G41" s="17">
        <v>702000</v>
      </c>
      <c r="H41" s="17">
        <v>684000</v>
      </c>
      <c r="I41" s="17">
        <v>1390480.17</v>
      </c>
      <c r="J41" s="17">
        <v>450865.27</v>
      </c>
      <c r="K41" s="17">
        <f>SUM(B41:J41)</f>
        <v>8486735.44</v>
      </c>
      <c r="L41" s="24"/>
      <c r="M41"/>
      <c r="N41"/>
    </row>
    <row r="42" spans="1:14" s="23" customFormat="1" ht="16.5" customHeight="1">
      <c r="A42" s="25" t="s">
        <v>11</v>
      </c>
      <c r="B42" s="17">
        <v>-1755782.37</v>
      </c>
      <c r="C42" s="17">
        <v>-1635066.78</v>
      </c>
      <c r="D42" s="17">
        <v>-1698669</v>
      </c>
      <c r="E42" s="17">
        <v>-987840</v>
      </c>
      <c r="F42" s="17">
        <v>-1189059.54</v>
      </c>
      <c r="G42" s="17">
        <v>-990000</v>
      </c>
      <c r="H42" s="17">
        <v>-957600</v>
      </c>
      <c r="I42" s="17">
        <v>-1923576.97</v>
      </c>
      <c r="J42" s="17">
        <v>-514233.56</v>
      </c>
      <c r="K42" s="17">
        <f>SUM(B42:J42)</f>
        <v>-11651828.220000003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993689.1799999999</v>
      </c>
      <c r="C47" s="27">
        <f aca="true" t="shared" si="11" ref="C47:J47">IF(C17+C27+C48&lt;0,0,C17+C27+C48)</f>
        <v>843208.6499999999</v>
      </c>
      <c r="D47" s="27">
        <f t="shared" si="11"/>
        <v>1202237.56</v>
      </c>
      <c r="E47" s="27">
        <f t="shared" si="11"/>
        <v>588339.9</v>
      </c>
      <c r="F47" s="27">
        <f t="shared" si="11"/>
        <v>693422.1799999999</v>
      </c>
      <c r="G47" s="27">
        <f t="shared" si="11"/>
        <v>760832.0300000001</v>
      </c>
      <c r="H47" s="27">
        <f t="shared" si="11"/>
        <v>675362.4099999999</v>
      </c>
      <c r="I47" s="27">
        <f t="shared" si="11"/>
        <v>1002077.53</v>
      </c>
      <c r="J47" s="27">
        <f t="shared" si="11"/>
        <v>426617.83999999985</v>
      </c>
      <c r="K47" s="20">
        <f>SUM(B47:J47)</f>
        <v>7185787.28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993689.1799999999</v>
      </c>
      <c r="C53" s="10">
        <f t="shared" si="13"/>
        <v>843208.65</v>
      </c>
      <c r="D53" s="10">
        <f t="shared" si="13"/>
        <v>1202237.55</v>
      </c>
      <c r="E53" s="10">
        <f t="shared" si="13"/>
        <v>588339.9</v>
      </c>
      <c r="F53" s="10">
        <f t="shared" si="13"/>
        <v>693422.18</v>
      </c>
      <c r="G53" s="10">
        <f t="shared" si="13"/>
        <v>760832.03</v>
      </c>
      <c r="H53" s="10">
        <f t="shared" si="13"/>
        <v>675362.4</v>
      </c>
      <c r="I53" s="10">
        <f>SUM(I54:I66)</f>
        <v>1002077.53</v>
      </c>
      <c r="J53" s="10">
        <f t="shared" si="13"/>
        <v>426617.84</v>
      </c>
      <c r="K53" s="5">
        <f>SUM(K54:K66)</f>
        <v>7185787.260000001</v>
      </c>
      <c r="L53" s="9"/>
    </row>
    <row r="54" spans="1:11" ht="16.5" customHeight="1">
      <c r="A54" s="7" t="s">
        <v>59</v>
      </c>
      <c r="B54" s="8">
        <v>871067.94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871067.94</v>
      </c>
    </row>
    <row r="55" spans="1:11" ht="16.5" customHeight="1">
      <c r="A55" s="7" t="s">
        <v>60</v>
      </c>
      <c r="B55" s="8">
        <v>122621.24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122621.24</v>
      </c>
    </row>
    <row r="56" spans="1:11" ht="16.5" customHeight="1">
      <c r="A56" s="7" t="s">
        <v>4</v>
      </c>
      <c r="B56" s="6">
        <v>0</v>
      </c>
      <c r="C56" s="8">
        <v>843208.65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843208.65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1202237.55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1202237.55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588339.9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588339.9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693422.18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693422.18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760832.03</v>
      </c>
      <c r="H60" s="6">
        <v>0</v>
      </c>
      <c r="I60" s="6">
        <v>0</v>
      </c>
      <c r="J60" s="6">
        <v>0</v>
      </c>
      <c r="K60" s="5">
        <f t="shared" si="14"/>
        <v>760832.03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675362.4</v>
      </c>
      <c r="I61" s="6">
        <v>0</v>
      </c>
      <c r="J61" s="6">
        <v>0</v>
      </c>
      <c r="K61" s="5">
        <f t="shared" si="14"/>
        <v>675362.4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547935.99</v>
      </c>
      <c r="J62" s="6">
        <v>0</v>
      </c>
      <c r="K62" s="5">
        <f t="shared" si="14"/>
        <v>547935.99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454141.54</v>
      </c>
      <c r="J63" s="6">
        <v>0</v>
      </c>
      <c r="K63" s="5">
        <f t="shared" si="14"/>
        <v>454141.54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426617.84</v>
      </c>
      <c r="K65" s="5">
        <f t="shared" si="14"/>
        <v>426617.84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2021-05-17T19:52:33Z</dcterms:modified>
  <cp:category/>
  <cp:version/>
  <cp:contentType/>
  <cp:contentStatus/>
</cp:coreProperties>
</file>