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<sst xmlns="http://schemas.openxmlformats.org/spreadsheetml/2006/main" count="74" uniqueCount="73">
  <si>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</si>
  <si>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</si>
  <si>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</si>
  <si>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</si>
  <si>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</si>
  <si>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</si>
  <si>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</si>
  <si>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</si>
  <si>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</si>
  <si>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</si>
  <si>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</si>
  <si>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</si>
  <si>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</si>
  <si>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</si>
  <si>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</si>
  <si>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</si>
  <si>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</si>
  <si>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</si>
  <si>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</si>
  <si>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</si>
  <si>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</si>
  <si>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</si>
  <si>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</si>
  <si>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</si>
  <si>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</si>
  <si>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</si>
  <si>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</si>
  <si>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</si>
  <si>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</si>
  <si>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</si>
  <si>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</si>
  <si>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</si>
  <si>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</si>
  <si>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</si>
  <si>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</si>
  <si>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</si>
  <si>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</si>
  <si>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</si>
  <si>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</si>
  <si>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</si>
  <si>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</si>
  <si>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</si>
  <si>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</si>
  <si>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</si>
  <si>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</si>
  <si>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</si>
  <si>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</si>
  <si>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</si>
  <si>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</si>
  <si>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</si>
  <si>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</si>
  <si>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</si>
  <si>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</si>
  <si>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</si>
  <si>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</si>
  <si>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</si>
  <si>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</si>
  <si>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</si>
  <si>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</si>
  <si>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</si>
  <si>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</si>
  <si>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</si>
  <si>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</si>
  <si>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</si>
  <si>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</si>
  <si>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</si>
  <si>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</si>
  <si>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</si>
  <si>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</si>
  <si>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</si>
  <si>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</si>
  <si>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10/09/19 - VENCIMENTO 17/09/19</t>
  </si>
  <si>
    <t>5.1.1. Retida na Catraca ((1.1.)  x Tarifa do Dia)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</si>
</sst>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4.3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61</v>
      </c>
      <c r="C5" s="49" t="s">
        <v>48</v>
      </c>
      <c r="D5" s="50" t="s">
        <v>62</v>
      </c>
      <c r="E5" s="50" t="s">
        <v>63</v>
      </c>
      <c r="F5" s="50" t="s">
        <v>64</v>
      </c>
      <c r="G5" s="49" t="s">
        <v>65</v>
      </c>
      <c r="H5" s="50" t="s">
        <v>62</v>
      </c>
      <c r="I5" s="49" t="s">
        <v>47</v>
      </c>
      <c r="J5" s="49" t="s">
        <v>66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438859</v>
      </c>
      <c r="C7" s="47">
        <f t="shared" si="0"/>
        <v>370270</v>
      </c>
      <c r="D7" s="47">
        <f t="shared" si="0"/>
        <v>430529</v>
      </c>
      <c r="E7" s="47">
        <f t="shared" si="0"/>
        <v>283138</v>
      </c>
      <c r="F7" s="47">
        <f t="shared" si="0"/>
        <v>273192</v>
      </c>
      <c r="G7" s="47">
        <f t="shared" si="0"/>
        <v>303035</v>
      </c>
      <c r="H7" s="47">
        <f t="shared" si="0"/>
        <v>314991</v>
      </c>
      <c r="I7" s="47">
        <f t="shared" si="0"/>
        <v>505869</v>
      </c>
      <c r="J7" s="47">
        <f t="shared" si="0"/>
        <v>148545</v>
      </c>
      <c r="K7" s="47">
        <f t="shared" si="0"/>
        <v>3068428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24571</v>
      </c>
      <c r="C8" s="45">
        <f t="shared" si="1"/>
        <v>23148</v>
      </c>
      <c r="D8" s="45">
        <f t="shared" si="1"/>
        <v>21711</v>
      </c>
      <c r="E8" s="45">
        <f t="shared" si="1"/>
        <v>16202</v>
      </c>
      <c r="F8" s="45">
        <f t="shared" si="1"/>
        <v>15404</v>
      </c>
      <c r="G8" s="45">
        <f t="shared" si="1"/>
        <v>10807</v>
      </c>
      <c r="H8" s="45">
        <f t="shared" si="1"/>
        <v>8186</v>
      </c>
      <c r="I8" s="45">
        <f t="shared" si="1"/>
        <v>27762</v>
      </c>
      <c r="J8" s="45">
        <f t="shared" si="1"/>
        <v>5905</v>
      </c>
      <c r="K8" s="38">
        <f>SUM(B8:J8)</f>
        <v>153696</v>
      </c>
      <c r="L8"/>
      <c r="M8"/>
      <c r="N8"/>
    </row>
    <row r="9" spans="1:14" ht="16.5" customHeight="1">
      <c r="A9" s="22" t="s">
        <v>35</v>
      </c>
      <c r="B9" s="45">
        <v>24571</v>
      </c>
      <c r="C9" s="45">
        <v>23148</v>
      </c>
      <c r="D9" s="45">
        <v>21711</v>
      </c>
      <c r="E9" s="45">
        <v>16202</v>
      </c>
      <c r="F9" s="45">
        <v>15404</v>
      </c>
      <c r="G9" s="45">
        <v>10807</v>
      </c>
      <c r="H9" s="45">
        <v>8186</v>
      </c>
      <c r="I9" s="45">
        <v>27762</v>
      </c>
      <c r="J9" s="45">
        <v>5905</v>
      </c>
      <c r="K9" s="38">
        <f>SUM(B9:J9)</f>
        <v>153696</v>
      </c>
      <c r="L9"/>
      <c r="M9"/>
      <c r="N9"/>
    </row>
    <row r="10" spans="1:14" ht="16.5" customHeight="1">
      <c r="A10" s="22" t="s">
        <v>34</v>
      </c>
      <c r="B10" s="45">
        <v>0</v>
      </c>
      <c r="C10" s="45">
        <v>0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38">
        <f>SUM(B10:J10)</f>
        <v>0</v>
      </c>
      <c r="L10"/>
      <c r="M10"/>
      <c r="N10"/>
    </row>
    <row r="11" spans="1:14" ht="16.5" customHeight="1">
      <c r="A11" s="44" t="s">
        <v>33</v>
      </c>
      <c r="B11" s="43">
        <v>414288</v>
      </c>
      <c r="C11" s="43">
        <v>347122</v>
      </c>
      <c r="D11" s="43">
        <v>408818</v>
      </c>
      <c r="E11" s="43">
        <v>266936</v>
      </c>
      <c r="F11" s="43">
        <v>257788</v>
      </c>
      <c r="G11" s="43">
        <v>292228</v>
      </c>
      <c r="H11" s="43">
        <v>306805</v>
      </c>
      <c r="I11" s="43">
        <v>478107</v>
      </c>
      <c r="J11" s="43">
        <v>142640</v>
      </c>
      <c r="K11" s="38">
        <f>SUM(B11:J11)</f>
        <v>2914732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1.056688731251557</v>
      </c>
      <c r="C15" s="39">
        <v>1.00594589198658</v>
      </c>
      <c r="D15" s="39">
        <v>1.038168288129705</v>
      </c>
      <c r="E15" s="39">
        <v>1.006867639047488</v>
      </c>
      <c r="F15" s="39">
        <v>1.022681987320485</v>
      </c>
      <c r="G15" s="39">
        <v>0.999030097411733</v>
      </c>
      <c r="H15" s="39">
        <v>1.08337078291657</v>
      </c>
      <c r="I15" s="39">
        <v>1.044580230139895</v>
      </c>
      <c r="J15" s="39">
        <v>1.056492636519966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70</v>
      </c>
      <c r="B17" s="36">
        <f>B18+B19+B20+B21+B22+B23+B24</f>
        <v>1622350.11</v>
      </c>
      <c r="C17" s="36">
        <f aca="true" t="shared" si="2" ref="C17:J17">C18+C19+C20+C21+C22+C23+C24</f>
        <v>1433753.6199999999</v>
      </c>
      <c r="D17" s="36">
        <f t="shared" si="2"/>
        <v>1860434.31</v>
      </c>
      <c r="E17" s="36">
        <f t="shared" si="2"/>
        <v>1035051.6</v>
      </c>
      <c r="F17" s="36">
        <f t="shared" si="2"/>
        <v>1089218.07</v>
      </c>
      <c r="G17" s="36">
        <f t="shared" si="2"/>
        <v>1159421.6400000001</v>
      </c>
      <c r="H17" s="36">
        <f t="shared" si="2"/>
        <v>1004063.5299999999</v>
      </c>
      <c r="I17" s="36">
        <f t="shared" si="2"/>
        <v>1693814.36</v>
      </c>
      <c r="J17" s="36">
        <f t="shared" si="2"/>
        <v>537396.6199999999</v>
      </c>
      <c r="K17" s="36">
        <f aca="true" t="shared" si="3" ref="K17:K24">SUM(B17:J17)</f>
        <v>11435503.859999998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1492471.69</v>
      </c>
      <c r="C18" s="30">
        <f t="shared" si="4"/>
        <v>1382254.94</v>
      </c>
      <c r="D18" s="30">
        <f t="shared" si="4"/>
        <v>1780366.57</v>
      </c>
      <c r="E18" s="30">
        <f t="shared" si="4"/>
        <v>1019353.43</v>
      </c>
      <c r="F18" s="30">
        <f t="shared" si="4"/>
        <v>1040123.9</v>
      </c>
      <c r="G18" s="30">
        <f t="shared" si="4"/>
        <v>1166533.23</v>
      </c>
      <c r="H18" s="30">
        <f t="shared" si="4"/>
        <v>966581.38</v>
      </c>
      <c r="I18" s="30">
        <f t="shared" si="4"/>
        <v>1566979.81</v>
      </c>
      <c r="J18" s="30">
        <f t="shared" si="4"/>
        <v>521318.68</v>
      </c>
      <c r="K18" s="30">
        <f t="shared" si="3"/>
        <v>10935983.63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84606.33</v>
      </c>
      <c r="C19" s="30">
        <f t="shared" si="5"/>
        <v>8218.74</v>
      </c>
      <c r="D19" s="30">
        <f t="shared" si="5"/>
        <v>67953.54</v>
      </c>
      <c r="E19" s="30">
        <f t="shared" si="5"/>
        <v>7000.55</v>
      </c>
      <c r="F19" s="30">
        <f t="shared" si="5"/>
        <v>23592.08</v>
      </c>
      <c r="G19" s="30">
        <f t="shared" si="5"/>
        <v>-1131.42</v>
      </c>
      <c r="H19" s="30">
        <f t="shared" si="5"/>
        <v>80584.65</v>
      </c>
      <c r="I19" s="30">
        <f t="shared" si="5"/>
        <v>69856.32</v>
      </c>
      <c r="J19" s="30">
        <f t="shared" si="5"/>
        <v>29450.67</v>
      </c>
      <c r="K19" s="30">
        <f t="shared" si="3"/>
        <v>370131.45999999996</v>
      </c>
      <c r="L19"/>
      <c r="M19"/>
      <c r="N19"/>
    </row>
    <row r="20" spans="1:14" ht="16.5" customHeight="1">
      <c r="A20" s="18" t="s">
        <v>28</v>
      </c>
      <c r="B20" s="30">
        <v>43904.1</v>
      </c>
      <c r="C20" s="30">
        <v>43279.94</v>
      </c>
      <c r="D20" s="30">
        <v>36770.2</v>
      </c>
      <c r="E20" s="30">
        <v>32449.5</v>
      </c>
      <c r="F20" s="30">
        <v>24134.1</v>
      </c>
      <c r="G20" s="30">
        <v>13817.8</v>
      </c>
      <c r="H20" s="30">
        <v>10894.4</v>
      </c>
      <c r="I20" s="30">
        <v>56978.23</v>
      </c>
      <c r="J20" s="30">
        <v>5310.57</v>
      </c>
      <c r="K20" s="30">
        <f t="shared" si="3"/>
        <v>267538.83999999997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0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0</v>
      </c>
      <c r="J21" s="34">
        <v>0</v>
      </c>
      <c r="K21" s="30">
        <f t="shared" si="3"/>
        <v>4103.97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-24656</v>
      </c>
      <c r="E22" s="30">
        <v>-25119.87</v>
      </c>
      <c r="F22" s="30">
        <v>0</v>
      </c>
      <c r="G22" s="30">
        <v>-19797.97</v>
      </c>
      <c r="H22" s="30">
        <v>-53996.9</v>
      </c>
      <c r="I22" s="30">
        <v>0</v>
      </c>
      <c r="J22" s="30">
        <v>-18683.3</v>
      </c>
      <c r="K22" s="30">
        <f t="shared" si="3"/>
        <v>-142254.03999999998</v>
      </c>
      <c r="L22"/>
      <c r="M22"/>
      <c r="N22"/>
    </row>
    <row r="23" spans="1:14" ht="16.5" customHeight="1">
      <c r="A23" s="18" t="s">
        <v>68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69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-200992.93000000002</v>
      </c>
      <c r="C27" s="30">
        <f t="shared" si="6"/>
        <v>-84408.15000000008</v>
      </c>
      <c r="D27" s="30">
        <f t="shared" si="6"/>
        <v>-5052.599999999831</v>
      </c>
      <c r="E27" s="30">
        <f t="shared" si="6"/>
        <v>-204012</v>
      </c>
      <c r="F27" s="30">
        <f t="shared" si="6"/>
        <v>-45921.38999999994</v>
      </c>
      <c r="G27" s="30">
        <f t="shared" si="6"/>
        <v>-42673.50999999998</v>
      </c>
      <c r="H27" s="30">
        <f t="shared" si="6"/>
        <v>55756.72</v>
      </c>
      <c r="I27" s="30">
        <f t="shared" si="6"/>
        <v>-97584.20000000007</v>
      </c>
      <c r="J27" s="30">
        <f t="shared" si="6"/>
        <v>52020.259999999966</v>
      </c>
      <c r="K27" s="30">
        <f aca="true" t="shared" si="7" ref="K27:K35">SUM(B27:J27)</f>
        <v>-572867.7999999999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-236937.41</v>
      </c>
      <c r="C28" s="30">
        <f t="shared" si="8"/>
        <v>-105067.29999999999</v>
      </c>
      <c r="D28" s="30">
        <f t="shared" si="8"/>
        <v>-143658.28</v>
      </c>
      <c r="E28" s="30">
        <f t="shared" si="8"/>
        <v>-250092</v>
      </c>
      <c r="F28" s="30">
        <f t="shared" si="8"/>
        <v>-66237.2</v>
      </c>
      <c r="G28" s="30">
        <f t="shared" si="8"/>
        <v>-240673.50999999998</v>
      </c>
      <c r="H28" s="30">
        <f t="shared" si="8"/>
        <v>-81043.28</v>
      </c>
      <c r="I28" s="30">
        <f t="shared" si="8"/>
        <v>-190918.12</v>
      </c>
      <c r="J28" s="30">
        <f t="shared" si="8"/>
        <v>-47462.33</v>
      </c>
      <c r="K28" s="30">
        <f t="shared" si="7"/>
        <v>-1362089.4300000002</v>
      </c>
      <c r="L28"/>
      <c r="M28"/>
      <c r="N28"/>
    </row>
    <row r="29" spans="1:14" s="23" customFormat="1" ht="16.5" customHeight="1">
      <c r="A29" s="29" t="s">
        <v>72</v>
      </c>
      <c r="B29" s="30">
        <f>-ROUND((B8)*$E$3,2)</f>
        <v>-105655.3</v>
      </c>
      <c r="C29" s="30">
        <f aca="true" t="shared" si="9" ref="C29:J29">-ROUND((C8)*$E$3,2)</f>
        <v>-99536.4</v>
      </c>
      <c r="D29" s="30">
        <f t="shared" si="9"/>
        <v>-93357.3</v>
      </c>
      <c r="E29" s="30">
        <f t="shared" si="9"/>
        <v>-69668.6</v>
      </c>
      <c r="F29" s="30">
        <f t="shared" si="9"/>
        <v>-66237.2</v>
      </c>
      <c r="G29" s="30">
        <f t="shared" si="9"/>
        <v>-46470.1</v>
      </c>
      <c r="H29" s="30">
        <f t="shared" si="9"/>
        <v>-35199.8</v>
      </c>
      <c r="I29" s="30">
        <f t="shared" si="9"/>
        <v>-119376.6</v>
      </c>
      <c r="J29" s="30">
        <f t="shared" si="9"/>
        <v>-25391.5</v>
      </c>
      <c r="K29" s="30">
        <f t="shared" si="7"/>
        <v>-660892.7999999999</v>
      </c>
      <c r="L29" s="28"/>
      <c r="M29"/>
      <c r="N29"/>
    </row>
    <row r="30" spans="1:14" ht="16.5" customHeight="1">
      <c r="A30" s="25" t="s">
        <v>23</v>
      </c>
      <c r="B30" s="26">
        <v>-25.8</v>
      </c>
      <c r="C30" s="26">
        <v>0</v>
      </c>
      <c r="D30" s="26">
        <v>-103.2</v>
      </c>
      <c r="E30" s="26">
        <v>-81.7</v>
      </c>
      <c r="F30" s="26">
        <v>0</v>
      </c>
      <c r="G30" s="26">
        <v>-103.2</v>
      </c>
      <c r="H30" s="26">
        <v>-36.97</v>
      </c>
      <c r="I30" s="26">
        <v>-57.68</v>
      </c>
      <c r="J30" s="26">
        <v>-17.79</v>
      </c>
      <c r="K30" s="30">
        <f t="shared" si="7"/>
        <v>-426.34000000000003</v>
      </c>
      <c r="L30"/>
      <c r="M30"/>
      <c r="N30"/>
    </row>
    <row r="31" spans="1:14" ht="16.5" customHeight="1">
      <c r="A31" s="25" t="s">
        <v>22</v>
      </c>
      <c r="B31" s="30">
        <v>-7507.8</v>
      </c>
      <c r="C31" s="30">
        <v>-1354.5</v>
      </c>
      <c r="D31" s="30">
        <v>-2911.1</v>
      </c>
      <c r="E31" s="30">
        <v>-3250.8</v>
      </c>
      <c r="F31" s="26">
        <v>0</v>
      </c>
      <c r="G31" s="30">
        <v>-2610.1</v>
      </c>
      <c r="H31" s="30">
        <v>-428.53</v>
      </c>
      <c r="I31" s="30">
        <v>-668.75</v>
      </c>
      <c r="J31" s="30">
        <v>-206.32</v>
      </c>
      <c r="K31" s="30">
        <f t="shared" si="7"/>
        <v>-18937.899999999998</v>
      </c>
      <c r="L31"/>
      <c r="M31"/>
      <c r="N31"/>
    </row>
    <row r="32" spans="1:14" ht="16.5" customHeight="1">
      <c r="A32" s="25" t="s">
        <v>21</v>
      </c>
      <c r="B32" s="30">
        <v>-123748.51</v>
      </c>
      <c r="C32" s="30">
        <v>-4176.4</v>
      </c>
      <c r="D32" s="30">
        <v>-47286.68</v>
      </c>
      <c r="E32" s="30">
        <v>-177090.9</v>
      </c>
      <c r="F32" s="26">
        <v>0</v>
      </c>
      <c r="G32" s="30">
        <v>-191490.11</v>
      </c>
      <c r="H32" s="30">
        <v>-45377.98</v>
      </c>
      <c r="I32" s="30">
        <v>-70815.09</v>
      </c>
      <c r="J32" s="30">
        <v>-21846.72</v>
      </c>
      <c r="K32" s="30">
        <f t="shared" si="7"/>
        <v>-681832.3899999999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35944.47999999998</v>
      </c>
      <c r="C33" s="27">
        <f t="shared" si="10"/>
        <v>20659.149999999907</v>
      </c>
      <c r="D33" s="27">
        <f t="shared" si="10"/>
        <v>138605.68000000017</v>
      </c>
      <c r="E33" s="27">
        <f t="shared" si="10"/>
        <v>46080</v>
      </c>
      <c r="F33" s="27">
        <f t="shared" si="10"/>
        <v>20315.810000000056</v>
      </c>
      <c r="G33" s="27">
        <f t="shared" si="10"/>
        <v>198000</v>
      </c>
      <c r="H33" s="27">
        <f t="shared" si="10"/>
        <v>136800</v>
      </c>
      <c r="I33" s="27">
        <f t="shared" si="10"/>
        <v>93333.91999999993</v>
      </c>
      <c r="J33" s="27">
        <f t="shared" si="10"/>
        <v>99482.58999999997</v>
      </c>
      <c r="K33" s="30">
        <f t="shared" si="7"/>
        <v>789221.63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-16446.32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-5392.18</v>
      </c>
      <c r="K34" s="30">
        <f t="shared" si="7"/>
        <v>-21838.5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2273844.26</v>
      </c>
      <c r="C41" s="17">
        <v>2103531.34</v>
      </c>
      <c r="D41" s="17">
        <v>2331090</v>
      </c>
      <c r="E41" s="17">
        <v>1307520</v>
      </c>
      <c r="F41" s="17">
        <v>1535511.2</v>
      </c>
      <c r="G41" s="17">
        <v>1476000</v>
      </c>
      <c r="H41" s="17">
        <v>1368000</v>
      </c>
      <c r="I41" s="17">
        <v>2550007.69</v>
      </c>
      <c r="J41" s="17">
        <v>682476.61</v>
      </c>
      <c r="K41" s="17">
        <f>SUM(B41:J41)</f>
        <v>15627981.099999998</v>
      </c>
      <c r="L41" s="24"/>
      <c r="M41"/>
      <c r="N41"/>
    </row>
    <row r="42" spans="1:14" s="23" customFormat="1" ht="16.5" customHeight="1">
      <c r="A42" s="25" t="s">
        <v>11</v>
      </c>
      <c r="B42" s="17">
        <v>-2237899.78</v>
      </c>
      <c r="C42" s="17">
        <v>-2082872.19</v>
      </c>
      <c r="D42" s="17">
        <v>-2176038</v>
      </c>
      <c r="E42" s="17">
        <v>-1261440</v>
      </c>
      <c r="F42" s="17">
        <v>-1515195.39</v>
      </c>
      <c r="G42" s="17">
        <v>-1278000</v>
      </c>
      <c r="H42" s="17">
        <v>-1231200</v>
      </c>
      <c r="I42" s="17">
        <v>-2456673.77</v>
      </c>
      <c r="J42" s="17">
        <v>-577601.84</v>
      </c>
      <c r="K42" s="17">
        <f>SUM(B42:J42)</f>
        <v>-14816920.969999999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1421357.1800000002</v>
      </c>
      <c r="C47" s="27">
        <f aca="true" t="shared" si="11" ref="C47:J47">IF(C17+C27+C48&lt;0,0,C17+C27+C48)</f>
        <v>1349345.4699999997</v>
      </c>
      <c r="D47" s="27">
        <f t="shared" si="11"/>
        <v>1855381.7100000002</v>
      </c>
      <c r="E47" s="27">
        <f t="shared" si="11"/>
        <v>831039.6</v>
      </c>
      <c r="F47" s="27">
        <f t="shared" si="11"/>
        <v>1043296.6800000002</v>
      </c>
      <c r="G47" s="27">
        <f t="shared" si="11"/>
        <v>1116748.1300000001</v>
      </c>
      <c r="H47" s="27">
        <f t="shared" si="11"/>
        <v>1059820.25</v>
      </c>
      <c r="I47" s="27">
        <f t="shared" si="11"/>
        <v>1596230.1600000001</v>
      </c>
      <c r="J47" s="27">
        <f t="shared" si="11"/>
        <v>589416.8799999999</v>
      </c>
      <c r="K47" s="20">
        <f>SUM(B47:J47)</f>
        <v>10862636.059999999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1421357.17</v>
      </c>
      <c r="C53" s="10">
        <f t="shared" si="13"/>
        <v>1349345.47</v>
      </c>
      <c r="D53" s="10">
        <f t="shared" si="13"/>
        <v>1855381.71</v>
      </c>
      <c r="E53" s="10">
        <f t="shared" si="13"/>
        <v>831039.6</v>
      </c>
      <c r="F53" s="10">
        <f t="shared" si="13"/>
        <v>1043296.68</v>
      </c>
      <c r="G53" s="10">
        <f t="shared" si="13"/>
        <v>1116748.13</v>
      </c>
      <c r="H53" s="10">
        <f t="shared" si="13"/>
        <v>1059820.25</v>
      </c>
      <c r="I53" s="10">
        <f>SUM(I54:I66)</f>
        <v>1596230.17</v>
      </c>
      <c r="J53" s="10">
        <f t="shared" si="13"/>
        <v>589416.87</v>
      </c>
      <c r="K53" s="5">
        <f>SUM(K54:K66)</f>
        <v>10862636.049999997</v>
      </c>
      <c r="L53" s="9"/>
    </row>
    <row r="54" spans="1:11" ht="16.5" customHeight="1">
      <c r="A54" s="7" t="s">
        <v>59</v>
      </c>
      <c r="B54" s="8">
        <v>1245961.7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1245961.7</v>
      </c>
    </row>
    <row r="55" spans="1:11" ht="16.5" customHeight="1">
      <c r="A55" s="7" t="s">
        <v>60</v>
      </c>
      <c r="B55" s="8">
        <v>175395.47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175395.47</v>
      </c>
    </row>
    <row r="56" spans="1:11" ht="16.5" customHeight="1">
      <c r="A56" s="7" t="s">
        <v>4</v>
      </c>
      <c r="B56" s="6">
        <v>0</v>
      </c>
      <c r="C56" s="8">
        <v>1349345.47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1349345.47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1855381.71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1855381.71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831039.6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831039.6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1043296.68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1043296.68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1116748.13</v>
      </c>
      <c r="H60" s="6">
        <v>0</v>
      </c>
      <c r="I60" s="6">
        <v>0</v>
      </c>
      <c r="J60" s="6">
        <v>0</v>
      </c>
      <c r="K60" s="5">
        <f t="shared" si="14"/>
        <v>1116748.13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1059820.25</v>
      </c>
      <c r="I61" s="6">
        <v>0</v>
      </c>
      <c r="J61" s="6">
        <v>0</v>
      </c>
      <c r="K61" s="5">
        <f t="shared" si="14"/>
        <v>1059820.25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952949.41</v>
      </c>
      <c r="J62" s="6">
        <v>0</v>
      </c>
      <c r="K62" s="5">
        <f t="shared" si="14"/>
        <v>952949.41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643280.76</v>
      </c>
      <c r="J63" s="6">
        <v>0</v>
      </c>
      <c r="K63" s="5">
        <f t="shared" si="14"/>
        <v>643280.76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4"/>
        <v>0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589416.87</v>
      </c>
      <c r="K65" s="5">
        <f t="shared" si="14"/>
        <v>589416.87</v>
      </c>
    </row>
    <row r="66" spans="1:11" ht="18" customHeight="1">
      <c r="A66" s="4" t="s">
        <v>67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2021-05-17T19:56:42Z</dcterms:modified>
  <cp:category/>
  <cp:version/>
  <cp:contentType/>
  <cp:contentStatus/>
</cp:coreProperties>
</file>