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<sst xmlns="http://schemas.openxmlformats.org/spreadsheetml/2006/main" count="75" uniqueCount="74">
  <si>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</si>
  <si>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</si>
  <si>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</si>
  <si>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</si>
  <si>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</si>
  <si>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</si>
  <si>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</si>
  <si>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</si>
  <si>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</si>
  <si>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</si>
  <si>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</si>
  <si>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</si>
  <si>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</si>
  <si>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</si>
  <si>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</si>
  <si>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</si>
  <si>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</si>
  <si>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</si>
  <si>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</si>
  <si>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</si>
  <si>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</si>
  <si>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</si>
  <si>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</si>
  <si>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</si>
  <si>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</si>
  <si>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</si>
  <si>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</si>
  <si>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</si>
  <si>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</si>
  <si>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</si>
  <si>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</si>
  <si>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</si>
  <si>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</si>
  <si>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</si>
  <si>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</si>
  <si>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</si>
  <si>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</si>
  <si>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</si>
  <si>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</si>
  <si>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</si>
  <si>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</si>
  <si>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</si>
  <si>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</si>
  <si>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</si>
  <si>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</si>
  <si>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</si>
  <si>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</si>
  <si>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</si>
  <si>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</si>
  <si>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</si>
  <si>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</si>
  <si>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</si>
  <si>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</si>
  <si>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</si>
  <si>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</si>
  <si>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</si>
  <si>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</si>
  <si>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</si>
  <si>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</si>
  <si>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</si>
  <si>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</si>
  <si>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</si>
  <si>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</si>
  <si>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</si>
  <si>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</si>
  <si>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</si>
  <si>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</si>
  <si>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</si>
  <si>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</si>
  <si>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</si>
  <si>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</si>
  <si>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</si>
  <si>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</si>
  <si>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30/09/19 - VENCIMENTO 07/10/19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</si>
</sst>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113377</v>
      </c>
      <c r="C7" s="10">
        <f>C8+C11</f>
        <v>134654</v>
      </c>
      <c r="D7" s="10">
        <f aca="true" t="shared" si="0" ref="D7:K7">D8+D11</f>
        <v>386219</v>
      </c>
      <c r="E7" s="10">
        <f t="shared" si="0"/>
        <v>315767</v>
      </c>
      <c r="F7" s="10">
        <f t="shared" si="0"/>
        <v>307466</v>
      </c>
      <c r="G7" s="10">
        <f t="shared" si="0"/>
        <v>192250</v>
      </c>
      <c r="H7" s="10">
        <f t="shared" si="0"/>
        <v>86556</v>
      </c>
      <c r="I7" s="10">
        <f t="shared" si="0"/>
        <v>145889</v>
      </c>
      <c r="J7" s="10">
        <f t="shared" si="0"/>
        <v>168419</v>
      </c>
      <c r="K7" s="10">
        <f t="shared" si="0"/>
        <v>270699</v>
      </c>
      <c r="L7" s="10">
        <f>SUM(B7:K7)</f>
        <v>2121296</v>
      </c>
      <c r="M7" s="11"/>
    </row>
    <row r="8" spans="1:13" ht="17.25" customHeight="1">
      <c r="A8" s="12" t="s">
        <v>18</v>
      </c>
      <c r="B8" s="13">
        <f>B9+B10</f>
        <v>8221</v>
      </c>
      <c r="C8" s="13">
        <f aca="true" t="shared" si="1" ref="C8:K8">C9+C10</f>
        <v>9222</v>
      </c>
      <c r="D8" s="13">
        <f t="shared" si="1"/>
        <v>27485</v>
      </c>
      <c r="E8" s="13">
        <f t="shared" si="1"/>
        <v>19533</v>
      </c>
      <c r="F8" s="13">
        <f t="shared" si="1"/>
        <v>18253</v>
      </c>
      <c r="G8" s="13">
        <f t="shared" si="1"/>
        <v>13205</v>
      </c>
      <c r="H8" s="13">
        <f t="shared" si="1"/>
        <v>5653</v>
      </c>
      <c r="I8" s="13">
        <f t="shared" si="1"/>
        <v>8500</v>
      </c>
      <c r="J8" s="13">
        <f t="shared" si="1"/>
        <v>11846</v>
      </c>
      <c r="K8" s="13">
        <f t="shared" si="1"/>
        <v>17817</v>
      </c>
      <c r="L8" s="13">
        <f>SUM(B8:K8)</f>
        <v>139735</v>
      </c>
      <c r="M8"/>
    </row>
    <row r="9" spans="1:13" ht="17.25" customHeight="1">
      <c r="A9" s="14" t="s">
        <v>19</v>
      </c>
      <c r="B9" s="15">
        <v>8219</v>
      </c>
      <c r="C9" s="15">
        <v>9222</v>
      </c>
      <c r="D9" s="15">
        <v>27485</v>
      </c>
      <c r="E9" s="15">
        <v>19533</v>
      </c>
      <c r="F9" s="15">
        <v>18253</v>
      </c>
      <c r="G9" s="15">
        <v>13205</v>
      </c>
      <c r="H9" s="15">
        <v>5653</v>
      </c>
      <c r="I9" s="15">
        <v>8500</v>
      </c>
      <c r="J9" s="15">
        <v>11846</v>
      </c>
      <c r="K9" s="15">
        <v>17817</v>
      </c>
      <c r="L9" s="13">
        <f>SUM(B9:K9)</f>
        <v>139733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105156</v>
      </c>
      <c r="C11" s="15">
        <v>125432</v>
      </c>
      <c r="D11" s="15">
        <v>358734</v>
      </c>
      <c r="E11" s="15">
        <v>296234</v>
      </c>
      <c r="F11" s="15">
        <v>289213</v>
      </c>
      <c r="G11" s="15">
        <v>179045</v>
      </c>
      <c r="H11" s="15">
        <v>80903</v>
      </c>
      <c r="I11" s="15">
        <v>137389</v>
      </c>
      <c r="J11" s="15">
        <v>156573</v>
      </c>
      <c r="K11" s="15">
        <v>252882</v>
      </c>
      <c r="L11" s="13">
        <f>SUM(B11:K11)</f>
        <v>1981561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673992.0800000001</v>
      </c>
      <c r="C17" s="25">
        <f aca="true" t="shared" si="2" ref="C17:L17">C18+C19+C20+C21+C22</f>
        <v>447646.98</v>
      </c>
      <c r="D17" s="25">
        <f t="shared" si="2"/>
        <v>1493154.44</v>
      </c>
      <c r="E17" s="25">
        <f t="shared" si="2"/>
        <v>1241505.48</v>
      </c>
      <c r="F17" s="25">
        <f t="shared" si="2"/>
        <v>1064209.12</v>
      </c>
      <c r="G17" s="25">
        <f t="shared" si="2"/>
        <v>768324.78</v>
      </c>
      <c r="H17" s="25">
        <f t="shared" si="2"/>
        <v>318957.87</v>
      </c>
      <c r="I17" s="25">
        <f t="shared" si="2"/>
        <v>513139.88000000006</v>
      </c>
      <c r="J17" s="25">
        <f t="shared" si="2"/>
        <v>692116.7999999999</v>
      </c>
      <c r="K17" s="25">
        <f t="shared" si="2"/>
        <v>883324.85</v>
      </c>
      <c r="L17" s="25">
        <f t="shared" si="2"/>
        <v>8096372.279999999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652632.03</v>
      </c>
      <c r="C18" s="33">
        <f t="shared" si="3"/>
        <v>417642.85</v>
      </c>
      <c r="D18" s="33">
        <f t="shared" si="3"/>
        <v>1426615.74</v>
      </c>
      <c r="E18" s="33">
        <f t="shared" si="3"/>
        <v>1179579.21</v>
      </c>
      <c r="F18" s="33">
        <f t="shared" si="3"/>
        <v>1016728.57</v>
      </c>
      <c r="G18" s="33">
        <f t="shared" si="3"/>
        <v>698578.83</v>
      </c>
      <c r="H18" s="33">
        <f t="shared" si="3"/>
        <v>346535.6</v>
      </c>
      <c r="I18" s="33">
        <f t="shared" si="3"/>
        <v>485124.69</v>
      </c>
      <c r="J18" s="33">
        <f t="shared" si="3"/>
        <v>603007.39</v>
      </c>
      <c r="K18" s="33">
        <f t="shared" si="3"/>
        <v>791334.39</v>
      </c>
      <c r="L18" s="33">
        <f>SUM(B18:K18)</f>
        <v>7617779.3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21399.56</v>
      </c>
      <c r="C19" s="33">
        <f t="shared" si="4"/>
        <v>25184.3</v>
      </c>
      <c r="D19" s="33">
        <f t="shared" si="4"/>
        <v>47999.43</v>
      </c>
      <c r="E19" s="33">
        <f t="shared" si="4"/>
        <v>59159.27</v>
      </c>
      <c r="F19" s="33">
        <f t="shared" si="4"/>
        <v>42371.65</v>
      </c>
      <c r="G19" s="33">
        <f t="shared" si="4"/>
        <v>76327.65</v>
      </c>
      <c r="H19" s="33">
        <f t="shared" si="4"/>
        <v>-35320.85</v>
      </c>
      <c r="I19" s="33">
        <f t="shared" si="4"/>
        <v>44626.96</v>
      </c>
      <c r="J19" s="33">
        <f t="shared" si="4"/>
        <v>79031.58</v>
      </c>
      <c r="K19" s="33">
        <f t="shared" si="4"/>
        <v>71894.49</v>
      </c>
      <c r="L19" s="33">
        <f>SUM(B19:K19)</f>
        <v>432674.04</v>
      </c>
      <c r="M19"/>
    </row>
    <row r="20" spans="1:13" ht="17.25" customHeight="1">
      <c r="A20" s="27" t="s">
        <v>27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>SUM(B20:K20)</f>
        <v>107197.93000000001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-65382.96000000001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-115477.22</v>
      </c>
      <c r="C25" s="33">
        <f t="shared" si="5"/>
        <v>-39654.6</v>
      </c>
      <c r="D25" s="33">
        <f t="shared" si="5"/>
        <v>-118185.5</v>
      </c>
      <c r="E25" s="33">
        <f t="shared" si="5"/>
        <v>-88584.31</v>
      </c>
      <c r="F25" s="33">
        <f t="shared" si="5"/>
        <v>-78487.9</v>
      </c>
      <c r="G25" s="33">
        <f t="shared" si="5"/>
        <v>-56781.5</v>
      </c>
      <c r="H25" s="33">
        <f t="shared" si="5"/>
        <v>-32200.850000000002</v>
      </c>
      <c r="I25" s="33">
        <f t="shared" si="5"/>
        <v>-93586.69</v>
      </c>
      <c r="J25" s="33">
        <f t="shared" si="5"/>
        <v>-50937.8</v>
      </c>
      <c r="K25" s="33">
        <f t="shared" si="5"/>
        <v>-76613.1</v>
      </c>
      <c r="L25" s="33">
        <f aca="true" t="shared" si="6" ref="L25:L31">SUM(B25:K25)</f>
        <v>-750509.4700000001</v>
      </c>
      <c r="M25"/>
    </row>
    <row r="26" spans="1:13" ht="18.75" customHeight="1">
      <c r="A26" s="27" t="s">
        <v>31</v>
      </c>
      <c r="B26" s="33">
        <f>B27+B28+B29+B30</f>
        <v>-35341.7</v>
      </c>
      <c r="C26" s="33">
        <f aca="true" t="shared" si="7" ref="C26:K26">C27+C28+C29+C30</f>
        <v>-39654.6</v>
      </c>
      <c r="D26" s="33">
        <f t="shared" si="7"/>
        <v>-118185.5</v>
      </c>
      <c r="E26" s="33">
        <f t="shared" si="7"/>
        <v>-83991.9</v>
      </c>
      <c r="F26" s="33">
        <f t="shared" si="7"/>
        <v>-78487.9</v>
      </c>
      <c r="G26" s="33">
        <f t="shared" si="7"/>
        <v>-56781.5</v>
      </c>
      <c r="H26" s="33">
        <f t="shared" si="7"/>
        <v>-24307.9</v>
      </c>
      <c r="I26" s="33">
        <f t="shared" si="7"/>
        <v>-47666.69</v>
      </c>
      <c r="J26" s="33">
        <f t="shared" si="7"/>
        <v>-50937.8</v>
      </c>
      <c r="K26" s="33">
        <f t="shared" si="7"/>
        <v>-76613.1</v>
      </c>
      <c r="L26" s="33">
        <f t="shared" si="6"/>
        <v>-611968.59</v>
      </c>
      <c r="M26"/>
    </row>
    <row r="27" spans="1:13" s="36" customFormat="1" ht="18.75" customHeight="1">
      <c r="A27" s="34" t="s">
        <v>60</v>
      </c>
      <c r="B27" s="33">
        <f>-ROUND((B9)*$E$3,2)</f>
        <v>-35341.7</v>
      </c>
      <c r="C27" s="33">
        <f aca="true" t="shared" si="8" ref="C27:K27">-ROUND((C9)*$E$3,2)</f>
        <v>-39654.6</v>
      </c>
      <c r="D27" s="33">
        <f t="shared" si="8"/>
        <v>-118185.5</v>
      </c>
      <c r="E27" s="33">
        <f t="shared" si="8"/>
        <v>-83991.9</v>
      </c>
      <c r="F27" s="33">
        <f t="shared" si="8"/>
        <v>-78487.9</v>
      </c>
      <c r="G27" s="33">
        <f t="shared" si="8"/>
        <v>-56781.5</v>
      </c>
      <c r="H27" s="33">
        <f t="shared" si="8"/>
        <v>-24307.9</v>
      </c>
      <c r="I27" s="33">
        <f t="shared" si="8"/>
        <v>-36550</v>
      </c>
      <c r="J27" s="33">
        <f t="shared" si="8"/>
        <v>-50937.8</v>
      </c>
      <c r="K27" s="33">
        <f t="shared" si="8"/>
        <v>-76613.1</v>
      </c>
      <c r="L27" s="33">
        <f t="shared" si="6"/>
        <v>-600851.9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-6.29</v>
      </c>
      <c r="J28" s="17">
        <v>0</v>
      </c>
      <c r="K28" s="17">
        <v>0</v>
      </c>
      <c r="L28" s="28">
        <f t="shared" si="6"/>
        <v>-6.29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-143.1</v>
      </c>
      <c r="J29" s="17">
        <v>0</v>
      </c>
      <c r="K29" s="17">
        <v>0</v>
      </c>
      <c r="L29" s="33">
        <f t="shared" si="6"/>
        <v>-143.1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-10967.3</v>
      </c>
      <c r="J30" s="17">
        <v>0</v>
      </c>
      <c r="K30" s="17">
        <v>0</v>
      </c>
      <c r="L30" s="33">
        <f t="shared" si="6"/>
        <v>-10967.3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-80135.52</v>
      </c>
      <c r="C31" s="38">
        <f t="shared" si="9"/>
        <v>0</v>
      </c>
      <c r="D31" s="38">
        <f t="shared" si="9"/>
        <v>0</v>
      </c>
      <c r="E31" s="38">
        <f t="shared" si="9"/>
        <v>-4592.41</v>
      </c>
      <c r="F31" s="38">
        <f t="shared" si="9"/>
        <v>0</v>
      </c>
      <c r="G31" s="38">
        <f t="shared" si="9"/>
        <v>0</v>
      </c>
      <c r="H31" s="38">
        <f t="shared" si="9"/>
        <v>-7892.95</v>
      </c>
      <c r="I31" s="38">
        <f t="shared" si="9"/>
        <v>-45920</v>
      </c>
      <c r="J31" s="38">
        <f t="shared" si="9"/>
        <v>0</v>
      </c>
      <c r="K31" s="38">
        <f t="shared" si="9"/>
        <v>0</v>
      </c>
      <c r="L31" s="33">
        <f t="shared" si="6"/>
        <v>-138540.88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-20135.52</v>
      </c>
      <c r="C33" s="17">
        <v>0</v>
      </c>
      <c r="D33" s="17">
        <v>0</v>
      </c>
      <c r="E33" s="33">
        <v>-4592.41</v>
      </c>
      <c r="F33" s="28">
        <v>0</v>
      </c>
      <c r="G33" s="28">
        <v>0</v>
      </c>
      <c r="H33" s="33">
        <v>-7892.95</v>
      </c>
      <c r="I33" s="17">
        <v>0</v>
      </c>
      <c r="J33" s="28">
        <v>0</v>
      </c>
      <c r="K33" s="17">
        <v>0</v>
      </c>
      <c r="L33" s="33">
        <f>SUM(B33:K33)</f>
        <v>-32620.88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33">
        <v>288000</v>
      </c>
      <c r="J40" s="17">
        <v>0</v>
      </c>
      <c r="K40" s="17">
        <v>0</v>
      </c>
      <c r="L40" s="33">
        <f>SUM(B40:K40)</f>
        <v>1182000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33">
        <v>-333920</v>
      </c>
      <c r="J41" s="17">
        <v>0</v>
      </c>
      <c r="K41" s="17">
        <v>0</v>
      </c>
      <c r="L41" s="33">
        <f>SUM(B41:K41)</f>
        <v>-1227920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558514.8600000001</v>
      </c>
      <c r="C46" s="41">
        <f t="shared" si="11"/>
        <v>407992.38</v>
      </c>
      <c r="D46" s="41">
        <f t="shared" si="11"/>
        <v>1374968.94</v>
      </c>
      <c r="E46" s="41">
        <f t="shared" si="11"/>
        <v>1152921.17</v>
      </c>
      <c r="F46" s="41">
        <f t="shared" si="11"/>
        <v>985721.2200000001</v>
      </c>
      <c r="G46" s="41">
        <f t="shared" si="11"/>
        <v>711543.28</v>
      </c>
      <c r="H46" s="41">
        <f t="shared" si="11"/>
        <v>286757.02</v>
      </c>
      <c r="I46" s="41">
        <f t="shared" si="11"/>
        <v>419553.19000000006</v>
      </c>
      <c r="J46" s="41">
        <f t="shared" si="11"/>
        <v>641178.9999999999</v>
      </c>
      <c r="K46" s="41">
        <f t="shared" si="11"/>
        <v>806711.75</v>
      </c>
      <c r="L46" s="42">
        <f>SUM(B46:K46)</f>
        <v>7345862.810000001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558514.85</v>
      </c>
      <c r="C52" s="41">
        <f aca="true" t="shared" si="12" ref="C52:K52">SUM(C53:C64)</f>
        <v>407992.38</v>
      </c>
      <c r="D52" s="41">
        <f t="shared" si="12"/>
        <v>1374968.95</v>
      </c>
      <c r="E52" s="41">
        <f t="shared" si="12"/>
        <v>1152921.16</v>
      </c>
      <c r="F52" s="41">
        <f t="shared" si="12"/>
        <v>985721.22</v>
      </c>
      <c r="G52" s="41">
        <f t="shared" si="12"/>
        <v>711543.27</v>
      </c>
      <c r="H52" s="41">
        <f t="shared" si="12"/>
        <v>286757.02</v>
      </c>
      <c r="I52" s="41">
        <f t="shared" si="12"/>
        <v>419553.19</v>
      </c>
      <c r="J52" s="41">
        <f t="shared" si="12"/>
        <v>641179</v>
      </c>
      <c r="K52" s="41">
        <f t="shared" si="12"/>
        <v>806711.74</v>
      </c>
      <c r="L52" s="47">
        <f>SUM(B52:K52)</f>
        <v>7345862.78</v>
      </c>
      <c r="M52" s="40"/>
    </row>
    <row r="53" spans="1:13" ht="18.75" customHeight="1">
      <c r="A53" s="48" t="s">
        <v>52</v>
      </c>
      <c r="B53" s="49">
        <v>558514.85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558514.85</v>
      </c>
      <c r="M53" s="40"/>
    </row>
    <row r="54" spans="1:12" ht="18.75" customHeight="1">
      <c r="A54" s="48" t="s">
        <v>63</v>
      </c>
      <c r="B54" s="17">
        <v>0</v>
      </c>
      <c r="C54" s="49">
        <v>356177.35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356177.35</v>
      </c>
    </row>
    <row r="55" spans="1:12" ht="18.75" customHeight="1">
      <c r="A55" s="48" t="s">
        <v>64</v>
      </c>
      <c r="B55" s="17">
        <v>0</v>
      </c>
      <c r="C55" s="49">
        <v>51815.03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51815.03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1374968.95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1374968.95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1152921.16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1152921.16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985721.22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985721.22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711543.27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711543.27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286757.02</v>
      </c>
      <c r="I60" s="17">
        <v>0</v>
      </c>
      <c r="J60" s="17">
        <v>0</v>
      </c>
      <c r="K60" s="17">
        <v>0</v>
      </c>
      <c r="L60" s="47">
        <f t="shared" si="13"/>
        <v>286757.02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419553.19</v>
      </c>
      <c r="J61" s="17">
        <v>0</v>
      </c>
      <c r="K61" s="17">
        <v>0</v>
      </c>
      <c r="L61" s="47">
        <f t="shared" si="13"/>
        <v>419553.19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641179</v>
      </c>
      <c r="K62" s="17">
        <v>0</v>
      </c>
      <c r="L62" s="47">
        <f t="shared" si="13"/>
        <v>641179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448209.04</v>
      </c>
      <c r="L63" s="47">
        <f t="shared" si="13"/>
        <v>448209.04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358502.7</v>
      </c>
      <c r="L64" s="53">
        <f t="shared" si="13"/>
        <v>358502.7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2019-12-12T13:24:55Z</dcterms:modified>
  <cp:category/>
  <cp:version/>
  <cp:contentType/>
  <cp:contentStatus/>
</cp:coreProperties>
</file>