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<sst xmlns="http://schemas.openxmlformats.org/spreadsheetml/2006/main" count="77" uniqueCount="76">
  <si>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</si>
  <si>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</si>
  <si>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</si>
  <si>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</si>
  <si>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</si>
  <si>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</si>
  <si>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</si>
  <si>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</si>
  <si>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</si>
  <si>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</si>
  <si>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</si>
  <si>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</si>
  <si>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</si>
  <si>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</si>
  <si>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</si>
  <si>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</si>
  <si>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</si>
  <si>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</si>
  <si>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</si>
  <si>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</si>
  <si>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</si>
  <si>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</si>
  <si>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</si>
  <si>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</si>
  <si>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</si>
  <si>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</si>
  <si>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</si>
  <si>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</si>
  <si>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</si>
  <si>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</si>
  <si>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</si>
  <si>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</si>
  <si>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</si>
  <si>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</si>
  <si>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</si>
  <si>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</si>
  <si>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</si>
  <si>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</si>
  <si>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</si>
  <si>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</si>
  <si>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</si>
  <si>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</si>
  <si>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</si>
  <si>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</si>
  <si>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</si>
  <si>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</si>
  <si>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</si>
  <si>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</si>
  <si>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</si>
  <si>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</si>
  <si>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</si>
  <si>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</si>
  <si>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</si>
  <si>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</si>
  <si>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</si>
  <si>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</si>
  <si>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</si>
  <si>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</si>
  <si>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</si>
  <si>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</si>
  <si>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</si>
  <si>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</si>
  <si>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</si>
  <si>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</si>
  <si>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</si>
  <si>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</si>
  <si>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</si>
  <si>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</si>
  <si>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</si>
  <si>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</si>
  <si>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</si>
  <si>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</si>
  <si>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</si>
  <si>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</si>
  <si>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</si>
  <si>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23/09/19 - VENCIMENTO 30/09/19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</si>
</sst>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112255</v>
      </c>
      <c r="C7" s="10">
        <f>C8+C11</f>
        <v>132401</v>
      </c>
      <c r="D7" s="10">
        <f aca="true" t="shared" si="0" ref="D7:K7">D8+D11</f>
        <v>377572</v>
      </c>
      <c r="E7" s="10">
        <f t="shared" si="0"/>
        <v>307781</v>
      </c>
      <c r="F7" s="10">
        <f t="shared" si="0"/>
        <v>302304</v>
      </c>
      <c r="G7" s="10">
        <f t="shared" si="0"/>
        <v>185911</v>
      </c>
      <c r="H7" s="10">
        <f t="shared" si="0"/>
        <v>86123</v>
      </c>
      <c r="I7" s="10">
        <f t="shared" si="0"/>
        <v>143050</v>
      </c>
      <c r="J7" s="10">
        <f t="shared" si="0"/>
        <v>166096</v>
      </c>
      <c r="K7" s="10">
        <f t="shared" si="0"/>
        <v>265359</v>
      </c>
      <c r="L7" s="10">
        <f>SUM(B7:K7)</f>
        <v>2078852</v>
      </c>
      <c r="M7" s="11"/>
    </row>
    <row r="8" spans="1:13" ht="17.25" customHeight="1">
      <c r="A8" s="12" t="s">
        <v>18</v>
      </c>
      <c r="B8" s="13">
        <f>B9+B10</f>
        <v>7306</v>
      </c>
      <c r="C8" s="13">
        <f aca="true" t="shared" si="1" ref="C8:K8">C9+C10</f>
        <v>8017</v>
      </c>
      <c r="D8" s="13">
        <f t="shared" si="1"/>
        <v>23599</v>
      </c>
      <c r="E8" s="13">
        <f t="shared" si="1"/>
        <v>17239</v>
      </c>
      <c r="F8" s="13">
        <f t="shared" si="1"/>
        <v>15493</v>
      </c>
      <c r="G8" s="13">
        <f t="shared" si="1"/>
        <v>11723</v>
      </c>
      <c r="H8" s="13">
        <f t="shared" si="1"/>
        <v>4946</v>
      </c>
      <c r="I8" s="13">
        <f t="shared" si="1"/>
        <v>7431</v>
      </c>
      <c r="J8" s="13">
        <f t="shared" si="1"/>
        <v>10800</v>
      </c>
      <c r="K8" s="13">
        <f t="shared" si="1"/>
        <v>15656</v>
      </c>
      <c r="L8" s="13">
        <f>SUM(B8:K8)</f>
        <v>122210</v>
      </c>
      <c r="M8"/>
    </row>
    <row r="9" spans="1:13" ht="17.25" customHeight="1">
      <c r="A9" s="14" t="s">
        <v>19</v>
      </c>
      <c r="B9" s="15">
        <v>7303</v>
      </c>
      <c r="C9" s="15">
        <v>8017</v>
      </c>
      <c r="D9" s="15">
        <v>23599</v>
      </c>
      <c r="E9" s="15">
        <v>17239</v>
      </c>
      <c r="F9" s="15">
        <v>15493</v>
      </c>
      <c r="G9" s="15">
        <v>11723</v>
      </c>
      <c r="H9" s="15">
        <v>4946</v>
      </c>
      <c r="I9" s="15">
        <v>7431</v>
      </c>
      <c r="J9" s="15">
        <v>10800</v>
      </c>
      <c r="K9" s="15">
        <v>15656</v>
      </c>
      <c r="L9" s="13">
        <f>SUM(B9:K9)</f>
        <v>122207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104949</v>
      </c>
      <c r="C11" s="15">
        <v>124384</v>
      </c>
      <c r="D11" s="15">
        <v>353973</v>
      </c>
      <c r="E11" s="15">
        <v>290542</v>
      </c>
      <c r="F11" s="15">
        <v>286811</v>
      </c>
      <c r="G11" s="15">
        <v>174188</v>
      </c>
      <c r="H11" s="15">
        <v>81177</v>
      </c>
      <c r="I11" s="15">
        <v>135619</v>
      </c>
      <c r="J11" s="15">
        <v>155296</v>
      </c>
      <c r="K11" s="15">
        <v>249703</v>
      </c>
      <c r="L11" s="13">
        <f>SUM(B11:K11)</f>
        <v>1956642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667321.73</v>
      </c>
      <c r="C17" s="25">
        <f aca="true" t="shared" si="2" ref="C17:L17">C18+C19+C20+C21+C22</f>
        <v>440237.7</v>
      </c>
      <c r="D17" s="25">
        <f t="shared" si="2"/>
        <v>1460139.5</v>
      </c>
      <c r="E17" s="25">
        <f t="shared" si="2"/>
        <v>1210176.78</v>
      </c>
      <c r="F17" s="25">
        <f t="shared" si="2"/>
        <v>1046428.0499999999</v>
      </c>
      <c r="G17" s="25">
        <f t="shared" si="2"/>
        <v>742774.0200000001</v>
      </c>
      <c r="H17" s="25">
        <f t="shared" si="2"/>
        <v>317401.00999999995</v>
      </c>
      <c r="I17" s="25">
        <f t="shared" si="2"/>
        <v>502830.92</v>
      </c>
      <c r="J17" s="25">
        <f t="shared" si="2"/>
        <v>682709.45</v>
      </c>
      <c r="K17" s="25">
        <f t="shared" si="2"/>
        <v>866296.1699999999</v>
      </c>
      <c r="L17" s="25">
        <f t="shared" si="2"/>
        <v>7936315.329999999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646173.46</v>
      </c>
      <c r="C18" s="33">
        <f t="shared" si="3"/>
        <v>410654.94</v>
      </c>
      <c r="D18" s="33">
        <f t="shared" si="3"/>
        <v>1394675.45</v>
      </c>
      <c r="E18" s="33">
        <f t="shared" si="3"/>
        <v>1149746.7</v>
      </c>
      <c r="F18" s="33">
        <f t="shared" si="3"/>
        <v>999658.87</v>
      </c>
      <c r="G18" s="33">
        <f t="shared" si="3"/>
        <v>675544.8</v>
      </c>
      <c r="H18" s="33">
        <f t="shared" si="3"/>
        <v>344802.04</v>
      </c>
      <c r="I18" s="33">
        <f t="shared" si="3"/>
        <v>475684.17</v>
      </c>
      <c r="J18" s="33">
        <f t="shared" si="3"/>
        <v>594690.12</v>
      </c>
      <c r="K18" s="33">
        <f t="shared" si="3"/>
        <v>775723.96</v>
      </c>
      <c r="L18" s="33">
        <f>SUM(B18:K18)</f>
        <v>7467354.51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21187.78</v>
      </c>
      <c r="C19" s="33">
        <f t="shared" si="4"/>
        <v>24762.93</v>
      </c>
      <c r="D19" s="33">
        <f t="shared" si="4"/>
        <v>46924.78</v>
      </c>
      <c r="E19" s="33">
        <f t="shared" si="4"/>
        <v>57663.08</v>
      </c>
      <c r="F19" s="33">
        <f t="shared" si="4"/>
        <v>41660.28</v>
      </c>
      <c r="G19" s="33">
        <f t="shared" si="4"/>
        <v>73810.92</v>
      </c>
      <c r="H19" s="33">
        <f t="shared" si="4"/>
        <v>-35144.15</v>
      </c>
      <c r="I19" s="33">
        <f t="shared" si="4"/>
        <v>43758.52</v>
      </c>
      <c r="J19" s="33">
        <f t="shared" si="4"/>
        <v>77941.5</v>
      </c>
      <c r="K19" s="33">
        <f t="shared" si="4"/>
        <v>70476.24</v>
      </c>
      <c r="L19" s="33">
        <f>SUM(B19:K19)</f>
        <v>423041.88</v>
      </c>
      <c r="M19"/>
    </row>
    <row r="20" spans="1:13" ht="17.25" customHeight="1">
      <c r="A20" s="27" t="s">
        <v>27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>SUM(B20:K20)</f>
        <v>107197.93000000001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-65382.96000000001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-51538.350000000006</v>
      </c>
      <c r="C25" s="33">
        <f t="shared" si="5"/>
        <v>-34473.1</v>
      </c>
      <c r="D25" s="33">
        <f t="shared" si="5"/>
        <v>-101475.7</v>
      </c>
      <c r="E25" s="33">
        <f t="shared" si="5"/>
        <v>-80900.04</v>
      </c>
      <c r="F25" s="33">
        <f t="shared" si="5"/>
        <v>-66619.9</v>
      </c>
      <c r="G25" s="33">
        <f t="shared" si="5"/>
        <v>-50408.9</v>
      </c>
      <c r="H25" s="33">
        <f t="shared" si="5"/>
        <v>-29160.66</v>
      </c>
      <c r="I25" s="33">
        <f t="shared" si="5"/>
        <v>-85645.08</v>
      </c>
      <c r="J25" s="33">
        <f t="shared" si="5"/>
        <v>-46440</v>
      </c>
      <c r="K25" s="33">
        <f t="shared" si="5"/>
        <v>-67320.8</v>
      </c>
      <c r="L25" s="33">
        <f aca="true" t="shared" si="6" ref="L25:L31">SUM(B25:K25)</f>
        <v>-613982.53</v>
      </c>
      <c r="M25"/>
    </row>
    <row r="26" spans="1:13" ht="18.75" customHeight="1">
      <c r="A26" s="27" t="s">
        <v>31</v>
      </c>
      <c r="B26" s="33">
        <f>B27+B28+B29+B30</f>
        <v>-31402.9</v>
      </c>
      <c r="C26" s="33">
        <f aca="true" t="shared" si="7" ref="C26:K26">C27+C28+C29+C30</f>
        <v>-34473.1</v>
      </c>
      <c r="D26" s="33">
        <f t="shared" si="7"/>
        <v>-101475.7</v>
      </c>
      <c r="E26" s="33">
        <f t="shared" si="7"/>
        <v>-74127.7</v>
      </c>
      <c r="F26" s="33">
        <f t="shared" si="7"/>
        <v>-66619.9</v>
      </c>
      <c r="G26" s="33">
        <f t="shared" si="7"/>
        <v>-50408.9</v>
      </c>
      <c r="H26" s="33">
        <f t="shared" si="7"/>
        <v>-21267.8</v>
      </c>
      <c r="I26" s="33">
        <f t="shared" si="7"/>
        <v>-39725.08</v>
      </c>
      <c r="J26" s="33">
        <f t="shared" si="7"/>
        <v>-46440</v>
      </c>
      <c r="K26" s="33">
        <f t="shared" si="7"/>
        <v>-67320.8</v>
      </c>
      <c r="L26" s="33">
        <f t="shared" si="6"/>
        <v>-533261.8800000001</v>
      </c>
      <c r="M26"/>
    </row>
    <row r="27" spans="1:13" s="36" customFormat="1" ht="18.75" customHeight="1">
      <c r="A27" s="34" t="s">
        <v>60</v>
      </c>
      <c r="B27" s="33">
        <f>-ROUND((B9)*$E$3,2)</f>
        <v>-31402.9</v>
      </c>
      <c r="C27" s="33">
        <f aca="true" t="shared" si="8" ref="C27:K27">-ROUND((C9)*$E$3,2)</f>
        <v>-34473.1</v>
      </c>
      <c r="D27" s="33">
        <f t="shared" si="8"/>
        <v>-101475.7</v>
      </c>
      <c r="E27" s="33">
        <f t="shared" si="8"/>
        <v>-74127.7</v>
      </c>
      <c r="F27" s="33">
        <f t="shared" si="8"/>
        <v>-66619.9</v>
      </c>
      <c r="G27" s="33">
        <f t="shared" si="8"/>
        <v>-50408.9</v>
      </c>
      <c r="H27" s="33">
        <f t="shared" si="8"/>
        <v>-21267.8</v>
      </c>
      <c r="I27" s="33">
        <f t="shared" si="8"/>
        <v>-31953.3</v>
      </c>
      <c r="J27" s="33">
        <f t="shared" si="8"/>
        <v>-46440</v>
      </c>
      <c r="K27" s="33">
        <f t="shared" si="8"/>
        <v>-67320.8</v>
      </c>
      <c r="L27" s="33">
        <f t="shared" si="6"/>
        <v>-525490.1000000001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-11.01</v>
      </c>
      <c r="J28" s="17">
        <v>0</v>
      </c>
      <c r="K28" s="17">
        <v>0</v>
      </c>
      <c r="L28" s="28">
        <f t="shared" si="6"/>
        <v>-11.01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-159.61</v>
      </c>
      <c r="J29" s="17">
        <v>0</v>
      </c>
      <c r="K29" s="17">
        <v>0</v>
      </c>
      <c r="L29" s="33">
        <f t="shared" si="6"/>
        <v>-159.61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-7601.16</v>
      </c>
      <c r="J30" s="17">
        <v>0</v>
      </c>
      <c r="K30" s="17">
        <v>0</v>
      </c>
      <c r="L30" s="33">
        <f t="shared" si="6"/>
        <v>-7601.16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-6772.34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-45920</v>
      </c>
      <c r="J31" s="38">
        <f t="shared" si="9"/>
        <v>0</v>
      </c>
      <c r="K31" s="38">
        <f t="shared" si="9"/>
        <v>0</v>
      </c>
      <c r="L31" s="33">
        <f t="shared" si="6"/>
        <v>-80720.65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-6772.34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-34800.65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288000</v>
      </c>
      <c r="J40" s="17">
        <v>0</v>
      </c>
      <c r="K40" s="17">
        <v>0</v>
      </c>
      <c r="L40" s="33">
        <f>SUM(B40:K40)</f>
        <v>288000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-333920</v>
      </c>
      <c r="J41" s="17">
        <v>0</v>
      </c>
      <c r="K41" s="17">
        <v>0</v>
      </c>
      <c r="L41" s="33">
        <f>SUM(B41:K41)</f>
        <v>-333920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615783.38</v>
      </c>
      <c r="C46" s="41">
        <f t="shared" si="11"/>
        <v>405764.60000000003</v>
      </c>
      <c r="D46" s="41">
        <f t="shared" si="11"/>
        <v>1358663.8</v>
      </c>
      <c r="E46" s="41">
        <f t="shared" si="11"/>
        <v>1129276.74</v>
      </c>
      <c r="F46" s="41">
        <f t="shared" si="11"/>
        <v>979808.1499999999</v>
      </c>
      <c r="G46" s="41">
        <f t="shared" si="11"/>
        <v>692365.1200000001</v>
      </c>
      <c r="H46" s="41">
        <f t="shared" si="11"/>
        <v>288240.35</v>
      </c>
      <c r="I46" s="41">
        <f t="shared" si="11"/>
        <v>417185.83999999997</v>
      </c>
      <c r="J46" s="41">
        <f t="shared" si="11"/>
        <v>636269.45</v>
      </c>
      <c r="K46" s="41">
        <f t="shared" si="11"/>
        <v>798975.3699999999</v>
      </c>
      <c r="L46" s="42">
        <f>SUM(B46:K46)</f>
        <v>7322332.8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615783.38</v>
      </c>
      <c r="C52" s="41">
        <f aca="true" t="shared" si="12" ref="C52:J52">SUM(C53:C64)</f>
        <v>405764.60000000003</v>
      </c>
      <c r="D52" s="41">
        <f t="shared" si="12"/>
        <v>1358663.81</v>
      </c>
      <c r="E52" s="41">
        <f t="shared" si="12"/>
        <v>1129276.75</v>
      </c>
      <c r="F52" s="41">
        <f t="shared" si="12"/>
        <v>979808.14</v>
      </c>
      <c r="G52" s="41">
        <f t="shared" si="12"/>
        <v>692365.12</v>
      </c>
      <c r="H52" s="41">
        <f t="shared" si="12"/>
        <v>288240.35</v>
      </c>
      <c r="I52" s="41">
        <f t="shared" si="12"/>
        <v>417185.83</v>
      </c>
      <c r="J52" s="41">
        <f t="shared" si="12"/>
        <v>636269.45</v>
      </c>
      <c r="K52" s="41">
        <f>SUM(K53:K66)</f>
        <v>798975.38</v>
      </c>
      <c r="L52" s="47">
        <f>SUM(B52:K52)</f>
        <v>7322332.81</v>
      </c>
      <c r="M52" s="40"/>
    </row>
    <row r="53" spans="1:13" ht="18.75" customHeight="1">
      <c r="A53" s="48" t="s">
        <v>52</v>
      </c>
      <c r="B53" s="49">
        <v>615783.38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615783.38</v>
      </c>
      <c r="M53" s="40"/>
    </row>
    <row r="54" spans="1:12" ht="18.75" customHeight="1">
      <c r="A54" s="48" t="s">
        <v>63</v>
      </c>
      <c r="B54" s="17">
        <v>0</v>
      </c>
      <c r="C54" s="49">
        <v>350499.46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350499.46</v>
      </c>
    </row>
    <row r="55" spans="1:12" ht="18.75" customHeight="1">
      <c r="A55" s="48" t="s">
        <v>64</v>
      </c>
      <c r="B55" s="17">
        <v>0</v>
      </c>
      <c r="C55" s="49">
        <v>55265.14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55265.14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1358663.81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1358663.81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1129276.75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1129276.75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979808.14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979808.14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692365.12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692365.12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288240.35</v>
      </c>
      <c r="I60" s="17">
        <v>0</v>
      </c>
      <c r="J60" s="17">
        <v>0</v>
      </c>
      <c r="K60" s="17">
        <v>0</v>
      </c>
      <c r="L60" s="47">
        <f t="shared" si="13"/>
        <v>288240.35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417185.83</v>
      </c>
      <c r="J61" s="17">
        <v>0</v>
      </c>
      <c r="K61" s="17">
        <v>0</v>
      </c>
      <c r="L61" s="47">
        <f t="shared" si="13"/>
        <v>417185.83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636269.45</v>
      </c>
      <c r="K62" s="17">
        <v>0</v>
      </c>
      <c r="L62" s="47">
        <f t="shared" si="13"/>
        <v>636269.45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347554.29</v>
      </c>
      <c r="L63" s="47">
        <f t="shared" si="13"/>
        <v>347554.29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451421.09</v>
      </c>
      <c r="L64" s="47">
        <f t="shared" si="13"/>
        <v>451421.09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2021-05-17T00:00:48Z</dcterms:modified>
  <cp:category/>
  <cp:version/>
  <cp:contentType/>
  <cp:contentStatus/>
</cp:coreProperties>
</file>