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<sst xmlns="http://schemas.openxmlformats.org/spreadsheetml/2006/main" count="77" uniqueCount="74">
  <si>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</si>
  <si>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</si>
  <si>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</si>
  <si>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</si>
  <si>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</si>
  <si>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</si>
  <si>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</si>
  <si>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</si>
  <si>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</si>
  <si>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</si>
  <si>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</si>
  <si>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</si>
  <si>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</si>
  <si>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</si>
  <si>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</si>
  <si>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</si>
  <si>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</si>
  <si>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</si>
  <si>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</si>
  <si>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</si>
  <si>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</si>
  <si>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</si>
  <si>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</si>
  <si>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</si>
  <si>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</si>
  <si>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</si>
  <si>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</si>
  <si>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</si>
  <si>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</si>
  <si>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</si>
  <si>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</si>
  <si>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</si>
  <si>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</si>
  <si>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</si>
  <si>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</si>
  <si>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</si>
  <si>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</si>
  <si>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</si>
  <si>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</si>
  <si>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</si>
  <si>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</si>
  <si>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</si>
  <si>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</si>
  <si>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</si>
  <si>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</si>
  <si>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</si>
  <si>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</si>
  <si>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</si>
  <si>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</si>
  <si>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</si>
  <si>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</si>
  <si>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</si>
  <si>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</si>
  <si>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</si>
  <si>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</si>
  <si>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</si>
  <si>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</si>
  <si>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</si>
  <si>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</si>
  <si>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</si>
  <si>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</si>
  <si>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</si>
  <si>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</si>
  <si>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</si>
  <si>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</si>
  <si>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</si>
  <si>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</si>
  <si>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</si>
  <si>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</si>
  <si>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</si>
  <si>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</si>
  <si>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</si>
  <si>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</si>
  <si>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24/11/19 - VENCIMENTO 29/11/19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</si>
</sst>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155214</v>
      </c>
      <c r="C7" s="9">
        <f t="shared" si="0"/>
        <v>118697</v>
      </c>
      <c r="D7" s="9">
        <f t="shared" si="0"/>
        <v>130517</v>
      </c>
      <c r="E7" s="9">
        <f t="shared" si="0"/>
        <v>23071</v>
      </c>
      <c r="F7" s="9">
        <f t="shared" si="0"/>
        <v>130085</v>
      </c>
      <c r="G7" s="9">
        <f t="shared" si="0"/>
        <v>194646</v>
      </c>
      <c r="H7" s="9">
        <f t="shared" si="0"/>
        <v>18643</v>
      </c>
      <c r="I7" s="9">
        <f t="shared" si="0"/>
        <v>124903</v>
      </c>
      <c r="J7" s="9">
        <f t="shared" si="0"/>
        <v>118826</v>
      </c>
      <c r="K7" s="9">
        <f t="shared" si="0"/>
        <v>172402</v>
      </c>
      <c r="L7" s="9">
        <f t="shared" si="0"/>
        <v>149256</v>
      </c>
      <c r="M7" s="9">
        <f t="shared" si="0"/>
        <v>48753</v>
      </c>
      <c r="N7" s="9">
        <f t="shared" si="0"/>
        <v>28735</v>
      </c>
      <c r="O7" s="9">
        <f t="shared" si="0"/>
        <v>1413748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9715</v>
      </c>
      <c r="C8" s="11">
        <f t="shared" si="1"/>
        <v>9619</v>
      </c>
      <c r="D8" s="11">
        <f t="shared" si="1"/>
        <v>7437</v>
      </c>
      <c r="E8" s="11">
        <f t="shared" si="1"/>
        <v>1086</v>
      </c>
      <c r="F8" s="11">
        <f t="shared" si="1"/>
        <v>7420</v>
      </c>
      <c r="G8" s="11">
        <f t="shared" si="1"/>
        <v>12710</v>
      </c>
      <c r="H8" s="11">
        <f t="shared" si="1"/>
        <v>1167</v>
      </c>
      <c r="I8" s="11">
        <f t="shared" si="1"/>
        <v>9960</v>
      </c>
      <c r="J8" s="11">
        <f t="shared" si="1"/>
        <v>8718</v>
      </c>
      <c r="K8" s="11">
        <f t="shared" si="1"/>
        <v>8391</v>
      </c>
      <c r="L8" s="11">
        <f t="shared" si="1"/>
        <v>7602</v>
      </c>
      <c r="M8" s="11">
        <f t="shared" si="1"/>
        <v>3242</v>
      </c>
      <c r="N8" s="11">
        <f t="shared" si="1"/>
        <v>2144</v>
      </c>
      <c r="O8" s="11">
        <f t="shared" si="1"/>
        <v>89211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9715</v>
      </c>
      <c r="C9" s="11">
        <v>9619</v>
      </c>
      <c r="D9" s="11">
        <v>7437</v>
      </c>
      <c r="E9" s="11">
        <v>1086</v>
      </c>
      <c r="F9" s="11">
        <v>7420</v>
      </c>
      <c r="G9" s="11">
        <v>12710</v>
      </c>
      <c r="H9" s="11">
        <v>1162</v>
      </c>
      <c r="I9" s="11">
        <v>9960</v>
      </c>
      <c r="J9" s="11">
        <v>8718</v>
      </c>
      <c r="K9" s="11">
        <v>8387</v>
      </c>
      <c r="L9" s="11">
        <v>7602</v>
      </c>
      <c r="M9" s="11">
        <v>3235</v>
      </c>
      <c r="N9" s="11">
        <v>2144</v>
      </c>
      <c r="O9" s="11">
        <f>SUM(B9:N9)</f>
        <v>89195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</v>
      </c>
      <c r="I10" s="13">
        <v>0</v>
      </c>
      <c r="J10" s="13">
        <v>0</v>
      </c>
      <c r="K10" s="13">
        <v>4</v>
      </c>
      <c r="L10" s="13">
        <v>0</v>
      </c>
      <c r="M10" s="13">
        <v>7</v>
      </c>
      <c r="N10" s="13">
        <v>0</v>
      </c>
      <c r="O10" s="11">
        <f>SUM(B10:N10)</f>
        <v>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145499</v>
      </c>
      <c r="C11" s="13">
        <v>109078</v>
      </c>
      <c r="D11" s="13">
        <v>123080</v>
      </c>
      <c r="E11" s="13">
        <v>21985</v>
      </c>
      <c r="F11" s="13">
        <v>122665</v>
      </c>
      <c r="G11" s="13">
        <v>181936</v>
      </c>
      <c r="H11" s="13">
        <v>17476</v>
      </c>
      <c r="I11" s="13">
        <v>114943</v>
      </c>
      <c r="J11" s="13">
        <v>110108</v>
      </c>
      <c r="K11" s="13">
        <v>164011</v>
      </c>
      <c r="L11" s="13">
        <v>141654</v>
      </c>
      <c r="M11" s="13">
        <v>45511</v>
      </c>
      <c r="N11" s="13">
        <v>26591</v>
      </c>
      <c r="O11" s="11">
        <f>SUM(B11:N11)</f>
        <v>1324537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1.020242185705929</v>
      </c>
      <c r="C15" s="19">
        <v>1.035713893685488</v>
      </c>
      <c r="D15" s="19">
        <v>0.979560332685415</v>
      </c>
      <c r="E15" s="19">
        <v>0.895333519776559</v>
      </c>
      <c r="F15" s="19">
        <v>1.030263036506922</v>
      </c>
      <c r="G15" s="19">
        <v>1.085861267919559</v>
      </c>
      <c r="H15" s="19">
        <v>1.606030515834195</v>
      </c>
      <c r="I15" s="19">
        <v>1.003311699544301</v>
      </c>
      <c r="J15" s="19">
        <v>1.052394480820603</v>
      </c>
      <c r="K15" s="19">
        <v>0.971833599974952</v>
      </c>
      <c r="L15" s="19">
        <v>0.995618228746322</v>
      </c>
      <c r="M15" s="19">
        <v>1.117101254686752</v>
      </c>
      <c r="N15" s="19">
        <v>0.963237362481693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396259.13999999996</v>
      </c>
      <c r="C17" s="24">
        <f aca="true" t="shared" si="2" ref="C17:O17">C18+C19+C20+C21+C22+C23</f>
        <v>327217.68999999994</v>
      </c>
      <c r="D17" s="24">
        <f t="shared" si="2"/>
        <v>268383.58</v>
      </c>
      <c r="E17" s="24">
        <f t="shared" si="2"/>
        <v>72356.58</v>
      </c>
      <c r="F17" s="24">
        <f t="shared" si="2"/>
        <v>338665.57</v>
      </c>
      <c r="G17" s="24">
        <f t="shared" si="2"/>
        <v>428608.99</v>
      </c>
      <c r="H17" s="24">
        <f t="shared" si="2"/>
        <v>74655.61</v>
      </c>
      <c r="I17" s="24">
        <f t="shared" si="2"/>
        <v>306588.18</v>
      </c>
      <c r="J17" s="24">
        <f t="shared" si="2"/>
        <v>320419.06999999995</v>
      </c>
      <c r="K17" s="24">
        <f t="shared" si="2"/>
        <v>413501.71</v>
      </c>
      <c r="L17" s="24">
        <f t="shared" si="2"/>
        <v>407798.15</v>
      </c>
      <c r="M17" s="24">
        <f t="shared" si="2"/>
        <v>193267.5</v>
      </c>
      <c r="N17" s="24">
        <f t="shared" si="2"/>
        <v>84947.48000000001</v>
      </c>
      <c r="O17" s="24">
        <f t="shared" si="2"/>
        <v>3632669.25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346779.12</v>
      </c>
      <c r="C18" s="22">
        <f t="shared" si="3"/>
        <v>273893.33</v>
      </c>
      <c r="D18" s="22">
        <f t="shared" si="3"/>
        <v>264061.99</v>
      </c>
      <c r="E18" s="22">
        <f t="shared" si="3"/>
        <v>79851.04</v>
      </c>
      <c r="F18" s="22">
        <f t="shared" si="3"/>
        <v>304945.26</v>
      </c>
      <c r="G18" s="22">
        <f t="shared" si="3"/>
        <v>375102.31</v>
      </c>
      <c r="H18" s="22">
        <f t="shared" si="3"/>
        <v>48171.65</v>
      </c>
      <c r="I18" s="22">
        <f t="shared" si="3"/>
        <v>285927.95</v>
      </c>
      <c r="J18" s="22">
        <f t="shared" si="3"/>
        <v>273786.99</v>
      </c>
      <c r="K18" s="22">
        <f t="shared" si="3"/>
        <v>375732.92</v>
      </c>
      <c r="L18" s="22">
        <f t="shared" si="3"/>
        <v>370214.58</v>
      </c>
      <c r="M18" s="22">
        <f t="shared" si="3"/>
        <v>139701.72</v>
      </c>
      <c r="N18" s="22">
        <f t="shared" si="3"/>
        <v>74412.16</v>
      </c>
      <c r="O18" s="27">
        <f aca="true" t="shared" si="4" ref="O18:O23">SUM(B18:N18)</f>
        <v>3212581.02</v>
      </c>
    </row>
    <row r="19" spans="1:23" ht="18.75" customHeight="1">
      <c r="A19" s="26" t="s">
        <v>36</v>
      </c>
      <c r="B19" s="16">
        <f>IF(B15&lt;&gt;0,ROUND((B15-1)*B18,2),0)</f>
        <v>7019.57</v>
      </c>
      <c r="C19" s="22">
        <f aca="true" t="shared" si="5" ref="C19:N19">IF(C15&lt;&gt;0,ROUND((C15-1)*C18,2),0)</f>
        <v>9781.8</v>
      </c>
      <c r="D19" s="22">
        <f t="shared" si="5"/>
        <v>-5397.34</v>
      </c>
      <c r="E19" s="22">
        <f t="shared" si="5"/>
        <v>-8357.73</v>
      </c>
      <c r="F19" s="22">
        <f t="shared" si="5"/>
        <v>9228.57</v>
      </c>
      <c r="G19" s="22">
        <f t="shared" si="5"/>
        <v>32206.76</v>
      </c>
      <c r="H19" s="22">
        <f t="shared" si="5"/>
        <v>29193.49</v>
      </c>
      <c r="I19" s="22">
        <f t="shared" si="5"/>
        <v>946.91</v>
      </c>
      <c r="J19" s="22">
        <f t="shared" si="5"/>
        <v>14344.93</v>
      </c>
      <c r="K19" s="22">
        <f t="shared" si="5"/>
        <v>-10583.04</v>
      </c>
      <c r="L19" s="22">
        <f t="shared" si="5"/>
        <v>-1622.2</v>
      </c>
      <c r="M19" s="22">
        <f t="shared" si="5"/>
        <v>16359.25</v>
      </c>
      <c r="N19" s="22">
        <f t="shared" si="5"/>
        <v>-2735.59</v>
      </c>
      <c r="O19" s="27">
        <f t="shared" si="4"/>
        <v>90385.37999999999</v>
      </c>
      <c r="W19" s="63"/>
    </row>
    <row r="20" spans="1:15" ht="18.75" customHeight="1">
      <c r="A20" s="26" t="s">
        <v>37</v>
      </c>
      <c r="B20" s="22">
        <v>31226.56</v>
      </c>
      <c r="C20" s="22">
        <v>24753.24</v>
      </c>
      <c r="D20" s="22">
        <v>11522.54</v>
      </c>
      <c r="E20" s="22">
        <v>3974.24</v>
      </c>
      <c r="F20" s="22">
        <v>14158.13</v>
      </c>
      <c r="G20" s="22">
        <v>20866.17</v>
      </c>
      <c r="H20" s="22">
        <v>4568.47</v>
      </c>
      <c r="I20" s="22">
        <v>15950</v>
      </c>
      <c r="J20" s="22">
        <v>16607.53</v>
      </c>
      <c r="K20" s="22">
        <v>29742.41</v>
      </c>
      <c r="L20" s="22">
        <v>24783.43</v>
      </c>
      <c r="M20" s="22">
        <v>13131.8</v>
      </c>
      <c r="N20" s="22">
        <v>5726.23</v>
      </c>
      <c r="O20" s="27">
        <f t="shared" si="4"/>
        <v>217010.75</v>
      </c>
    </row>
    <row r="21" spans="1:15" ht="18.75" customHeight="1">
      <c r="A21" s="26" t="s">
        <v>38</v>
      </c>
      <c r="B21" s="22">
        <v>1367.99</v>
      </c>
      <c r="C21" s="22">
        <v>1367.99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9575.93</v>
      </c>
    </row>
    <row r="22" spans="1:15" ht="18.75" customHeight="1">
      <c r="A22" s="26" t="s">
        <v>39</v>
      </c>
      <c r="B22" s="22">
        <v>-11276.4</v>
      </c>
      <c r="C22" s="22">
        <v>-2607.2</v>
      </c>
      <c r="D22" s="22">
        <v>-14731.2</v>
      </c>
      <c r="E22" s="22">
        <v>-4761.6</v>
      </c>
      <c r="F22" s="22">
        <v>-6398.4</v>
      </c>
      <c r="G22" s="22">
        <v>-5952</v>
      </c>
      <c r="H22" s="22">
        <v>-7278</v>
      </c>
      <c r="I22" s="22">
        <v>0</v>
      </c>
      <c r="J22" s="22">
        <v>-7291.2</v>
      </c>
      <c r="K22" s="22">
        <v>-6359.47</v>
      </c>
      <c r="L22" s="22">
        <v>-7918.67</v>
      </c>
      <c r="M22" s="22">
        <v>0</v>
      </c>
      <c r="N22" s="22">
        <v>0</v>
      </c>
      <c r="O22" s="27">
        <f t="shared" si="4"/>
        <v>-74574.14</v>
      </c>
    </row>
    <row r="23" spans="1:26" ht="18.75" customHeight="1">
      <c r="A23" s="26" t="s">
        <v>40</v>
      </c>
      <c r="B23" s="22">
        <v>21142.3</v>
      </c>
      <c r="C23" s="22">
        <v>20028.53</v>
      </c>
      <c r="D23" s="22">
        <v>12927.59</v>
      </c>
      <c r="E23" s="22">
        <v>1650.63</v>
      </c>
      <c r="F23" s="22">
        <v>15364.02</v>
      </c>
      <c r="G23" s="22">
        <v>5017.76</v>
      </c>
      <c r="H23" s="22">
        <v>0</v>
      </c>
      <c r="I23" s="22">
        <v>3763.32</v>
      </c>
      <c r="J23" s="22">
        <v>22970.82</v>
      </c>
      <c r="K23" s="22">
        <v>23600.9</v>
      </c>
      <c r="L23" s="22">
        <v>20973.02</v>
      </c>
      <c r="M23" s="22">
        <v>24074.73</v>
      </c>
      <c r="N23" s="22">
        <v>6176.69</v>
      </c>
      <c r="O23" s="27">
        <f t="shared" si="4"/>
        <v>177690.31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-41774.5</v>
      </c>
      <c r="C25" s="31">
        <f>+C26+C28+C39+C40+C43-C44</f>
        <v>-41361.7</v>
      </c>
      <c r="D25" s="31">
        <f t="shared" si="6"/>
        <v>-255455.99999999994</v>
      </c>
      <c r="E25" s="31">
        <f t="shared" si="6"/>
        <v>-4669.8</v>
      </c>
      <c r="F25" s="31">
        <f t="shared" si="6"/>
        <v>-31906</v>
      </c>
      <c r="G25" s="31">
        <f t="shared" si="6"/>
        <v>-54653</v>
      </c>
      <c r="H25" s="31">
        <f t="shared" si="6"/>
        <v>-74655.61</v>
      </c>
      <c r="I25" s="31">
        <f t="shared" si="6"/>
        <v>-42828</v>
      </c>
      <c r="J25" s="31">
        <f t="shared" si="6"/>
        <v>-37487.4</v>
      </c>
      <c r="K25" s="31">
        <f t="shared" si="6"/>
        <v>-36064.1</v>
      </c>
      <c r="L25" s="31">
        <f t="shared" si="6"/>
        <v>-32688.6</v>
      </c>
      <c r="M25" s="31">
        <f t="shared" si="6"/>
        <v>-13910.5</v>
      </c>
      <c r="N25" s="31">
        <f t="shared" si="6"/>
        <v>-9219.2</v>
      </c>
      <c r="O25" s="31">
        <f t="shared" si="6"/>
        <v>-676674.4099999999</v>
      </c>
    </row>
    <row r="26" spans="1:15" ht="18.75" customHeight="1">
      <c r="A26" s="26" t="s">
        <v>42</v>
      </c>
      <c r="B26" s="32">
        <f>+B27</f>
        <v>-41774.5</v>
      </c>
      <c r="C26" s="32">
        <f>+C27</f>
        <v>-41361.7</v>
      </c>
      <c r="D26" s="32">
        <f aca="true" t="shared" si="7" ref="D26:O26">+D27</f>
        <v>-31979.1</v>
      </c>
      <c r="E26" s="32">
        <f t="shared" si="7"/>
        <v>-4669.8</v>
      </c>
      <c r="F26" s="32">
        <f t="shared" si="7"/>
        <v>-31906</v>
      </c>
      <c r="G26" s="32">
        <f t="shared" si="7"/>
        <v>-54653</v>
      </c>
      <c r="H26" s="32">
        <f t="shared" si="7"/>
        <v>-4996.6</v>
      </c>
      <c r="I26" s="32">
        <f t="shared" si="7"/>
        <v>-42828</v>
      </c>
      <c r="J26" s="32">
        <f t="shared" si="7"/>
        <v>-37487.4</v>
      </c>
      <c r="K26" s="32">
        <f t="shared" si="7"/>
        <v>-36064.1</v>
      </c>
      <c r="L26" s="32">
        <f t="shared" si="7"/>
        <v>-32688.6</v>
      </c>
      <c r="M26" s="32">
        <f t="shared" si="7"/>
        <v>-13910.5</v>
      </c>
      <c r="N26" s="32">
        <f t="shared" si="7"/>
        <v>-9219.2</v>
      </c>
      <c r="O26" s="32">
        <f t="shared" si="7"/>
        <v>-383538.49999999994</v>
      </c>
    </row>
    <row r="27" spans="1:26" ht="18.75" customHeight="1">
      <c r="A27" s="28" t="s">
        <v>43</v>
      </c>
      <c r="B27" s="16">
        <f>ROUND((-B9)*$G$3,2)</f>
        <v>-41774.5</v>
      </c>
      <c r="C27" s="16">
        <f aca="true" t="shared" si="8" ref="C27:N27">ROUND((-C9)*$G$3,2)</f>
        <v>-41361.7</v>
      </c>
      <c r="D27" s="16">
        <f t="shared" si="8"/>
        <v>-31979.1</v>
      </c>
      <c r="E27" s="16">
        <f t="shared" si="8"/>
        <v>-4669.8</v>
      </c>
      <c r="F27" s="16">
        <f t="shared" si="8"/>
        <v>-31906</v>
      </c>
      <c r="G27" s="16">
        <f t="shared" si="8"/>
        <v>-54653</v>
      </c>
      <c r="H27" s="16">
        <f t="shared" si="8"/>
        <v>-4996.6</v>
      </c>
      <c r="I27" s="16">
        <f t="shared" si="8"/>
        <v>-42828</v>
      </c>
      <c r="J27" s="16">
        <f t="shared" si="8"/>
        <v>-37487.4</v>
      </c>
      <c r="K27" s="16">
        <f t="shared" si="8"/>
        <v>-36064.1</v>
      </c>
      <c r="L27" s="16">
        <f t="shared" si="8"/>
        <v>-32688.6</v>
      </c>
      <c r="M27" s="16">
        <f t="shared" si="8"/>
        <v>-13910.5</v>
      </c>
      <c r="N27" s="16">
        <f t="shared" si="8"/>
        <v>-9219.2</v>
      </c>
      <c r="O27" s="33">
        <f aca="true" t="shared" si="9" ref="O27:O44">SUM(B27:N27)</f>
        <v>-383538.49999999994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354484.63999999996</v>
      </c>
      <c r="C42" s="37">
        <f aca="true" t="shared" si="11" ref="C42:N42">+C17+C25</f>
        <v>285855.98999999993</v>
      </c>
      <c r="D42" s="37">
        <f t="shared" si="11"/>
        <v>12927.580000000075</v>
      </c>
      <c r="E42" s="37">
        <f t="shared" si="11"/>
        <v>67686.78</v>
      </c>
      <c r="F42" s="37">
        <f t="shared" si="11"/>
        <v>306759.57</v>
      </c>
      <c r="G42" s="37">
        <f t="shared" si="11"/>
        <v>373955.99</v>
      </c>
      <c r="H42" s="37">
        <f t="shared" si="11"/>
        <v>0</v>
      </c>
      <c r="I42" s="37">
        <f t="shared" si="11"/>
        <v>263760.18</v>
      </c>
      <c r="J42" s="37">
        <f t="shared" si="11"/>
        <v>282931.6699999999</v>
      </c>
      <c r="K42" s="37">
        <f t="shared" si="11"/>
        <v>377437.61000000004</v>
      </c>
      <c r="L42" s="37">
        <f t="shared" si="11"/>
        <v>375109.55000000005</v>
      </c>
      <c r="M42" s="37">
        <f t="shared" si="11"/>
        <v>179357</v>
      </c>
      <c r="N42" s="37">
        <f t="shared" si="11"/>
        <v>75728.28000000001</v>
      </c>
      <c r="O42" s="37">
        <f>SUM(B42:N42)</f>
        <v>2955994.8399999994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-593627.61</v>
      </c>
      <c r="E43" s="34">
        <v>0</v>
      </c>
      <c r="F43" s="34">
        <v>0</v>
      </c>
      <c r="G43" s="34">
        <v>0</v>
      </c>
      <c r="H43" s="34">
        <v>-85755.65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-679383.26</v>
      </c>
      <c r="P43"/>
      <c r="Q43" s="44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-370150.71</v>
      </c>
      <c r="E44" s="34">
        <v>0</v>
      </c>
      <c r="F44" s="34">
        <v>0</v>
      </c>
      <c r="G44" s="34">
        <v>0</v>
      </c>
      <c r="H44" s="34">
        <v>-16096.64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-386247.35000000003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354484.63999999996</v>
      </c>
      <c r="C48" s="52">
        <f t="shared" si="12"/>
        <v>285855.99</v>
      </c>
      <c r="D48" s="52">
        <f t="shared" si="12"/>
        <v>12927.59</v>
      </c>
      <c r="E48" s="52">
        <f t="shared" si="12"/>
        <v>67686.78</v>
      </c>
      <c r="F48" s="52">
        <f t="shared" si="12"/>
        <v>306759.57</v>
      </c>
      <c r="G48" s="52">
        <f t="shared" si="12"/>
        <v>373955.99</v>
      </c>
      <c r="H48" s="52">
        <f t="shared" si="12"/>
        <v>0</v>
      </c>
      <c r="I48" s="52">
        <f t="shared" si="12"/>
        <v>263760.18</v>
      </c>
      <c r="J48" s="52">
        <f t="shared" si="12"/>
        <v>282931.66</v>
      </c>
      <c r="K48" s="52">
        <f t="shared" si="12"/>
        <v>377437.61</v>
      </c>
      <c r="L48" s="52">
        <f t="shared" si="12"/>
        <v>375109.56</v>
      </c>
      <c r="M48" s="52">
        <f t="shared" si="12"/>
        <v>179357</v>
      </c>
      <c r="N48" s="52">
        <f t="shared" si="12"/>
        <v>75728.28</v>
      </c>
      <c r="O48" s="37">
        <f t="shared" si="12"/>
        <v>2955994.849999999</v>
      </c>
      <c r="Q48"/>
    </row>
    <row r="49" spans="1:18" ht="18.75" customHeight="1">
      <c r="A49" s="26" t="s">
        <v>61</v>
      </c>
      <c r="B49" s="52">
        <v>298326.79</v>
      </c>
      <c r="C49" s="52">
        <v>224339.79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522666.57999999996</v>
      </c>
      <c r="P49"/>
      <c r="Q49"/>
      <c r="R49" s="44"/>
    </row>
    <row r="50" spans="1:16" ht="18.75" customHeight="1">
      <c r="A50" s="26" t="s">
        <v>62</v>
      </c>
      <c r="B50" s="52">
        <v>56157.85</v>
      </c>
      <c r="C50" s="52">
        <v>61516.2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117674.04999999999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12927.59</v>
      </c>
      <c r="E51" s="53">
        <v>0</v>
      </c>
      <c r="F51" s="53">
        <v>0</v>
      </c>
      <c r="G51" s="53">
        <v>0</v>
      </c>
      <c r="H51" s="52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12927.59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67686.78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67686.78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306759.57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306759.57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373955.99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373955.99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263760.18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263760.18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282931.66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282931.66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377437.61</v>
      </c>
      <c r="L57" s="32">
        <v>375109.56</v>
      </c>
      <c r="M57" s="53">
        <v>0</v>
      </c>
      <c r="N57" s="53">
        <v>0</v>
      </c>
      <c r="O57" s="37">
        <f t="shared" si="13"/>
        <v>752547.1699999999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179357</v>
      </c>
      <c r="N58" s="53">
        <v>0</v>
      </c>
      <c r="O58" s="37">
        <f t="shared" si="13"/>
        <v>179357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75728.28</v>
      </c>
      <c r="O59" s="56">
        <f t="shared" si="13"/>
        <v>75728.28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6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 s="69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2019-12-03T12:53:00Z</dcterms:modified>
  <cp:category/>
  <cp:version/>
  <cp:contentType/>
  <cp:contentStatus/>
</cp:coreProperties>
</file>