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'!$A$1:$K$65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<sst xmlns="http://schemas.openxmlformats.org/spreadsheetml/2006/main" count="83" uniqueCount="82">
  <si>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</si>
  <si>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</si>
  <si>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</si>
  <si>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</si>
  <si>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</si>
  <si>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</si>
  <si>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</si>
  <si>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</si>
  <si>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</si>
  <si>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</si>
  <si>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</si>
  <si>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</si>
  <si>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</si>
  <si>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</si>
  <si>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</si>
  <si>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</si>
  <si>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</si>
  <si>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</si>
  <si>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</si>
  <si>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</si>
  <si>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</si>
  <si>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</si>
  <si>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</si>
  <si>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</si>
  <si>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</si>
  <si>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</si>
  <si>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</si>
  <si>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</si>
  <si>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</si>
  <si>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</si>
  <si>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</si>
  <si>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</si>
  <si>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</si>
  <si>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</si>
  <si>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</si>
  <si>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</si>
  <si>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</si>
  <si>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</si>
  <si>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</si>
  <si>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</si>
  <si>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</si>
  <si>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</si>
  <si>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</si>
  <si>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</si>
  <si>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</si>
  <si>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</si>
  <si>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</si>
  <si>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</si>
  <si>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</si>
  <si>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</si>
  <si>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</si>
  <si>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</si>
  <si>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</si>
  <si>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</si>
  <si>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</si>
  <si>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</si>
  <si>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</si>
  <si>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</si>
  <si>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</si>
  <si>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</si>
  <si>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</si>
  <si>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</si>
  <si>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</si>
  <si>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</si>
  <si>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</si>
  <si>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</si>
  <si>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</si>
  <si>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</si>
  <si>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</si>
  <si>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</si>
  <si>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</si>
  <si>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</si>
  <si>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</si>
  <si>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</si>
  <si>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</si>
  <si>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</si>
  <si>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</si>
  <si>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</si>
  <si>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27/11/19 - VENCIMENTO 04/12/19</t>
  </si>
  <si>
    <t>5.2.11. Descumprimento da Fiscalização do IQLC</t>
  </si>
  <si>
    <t>5.3. Revisão de Remuneração pelo Transporte Coletivo ¹</t>
  </si>
  <si>
    <t>¹ Pagamento de combustível não fóssil de out/19.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</si>
</sst>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49" t="s">
        <v>72</v>
      </c>
      <c r="C5" s="49" t="s">
        <v>48</v>
      </c>
      <c r="D5" s="50" t="s">
        <v>73</v>
      </c>
      <c r="E5" s="50" t="s">
        <v>74</v>
      </c>
      <c r="F5" s="50" t="s">
        <v>75</v>
      </c>
      <c r="G5" s="49" t="s">
        <v>76</v>
      </c>
      <c r="H5" s="50" t="s">
        <v>73</v>
      </c>
      <c r="I5" s="49" t="s">
        <v>47</v>
      </c>
      <c r="J5" s="49" t="s">
        <v>77</v>
      </c>
      <c r="K5" s="59"/>
    </row>
    <row r="6" spans="1:11" ht="18.75" customHeight="1">
      <c r="A6" s="59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9"/>
    </row>
    <row r="7" spans="1:14" ht="16.5" customHeight="1">
      <c r="A7" s="13" t="s">
        <v>37</v>
      </c>
      <c r="B7" s="47">
        <f aca="true" t="shared" si="0" ref="B7:K7">B8+B11</f>
        <v>419419</v>
      </c>
      <c r="C7" s="47">
        <f t="shared" si="0"/>
        <v>352528</v>
      </c>
      <c r="D7" s="47">
        <f t="shared" si="0"/>
        <v>406290</v>
      </c>
      <c r="E7" s="47">
        <f t="shared" si="0"/>
        <v>276167</v>
      </c>
      <c r="F7" s="47">
        <f t="shared" si="0"/>
        <v>270239</v>
      </c>
      <c r="G7" s="47">
        <f t="shared" si="0"/>
        <v>292411</v>
      </c>
      <c r="H7" s="47">
        <f t="shared" si="0"/>
        <v>296846</v>
      </c>
      <c r="I7" s="47">
        <f t="shared" si="0"/>
        <v>488910</v>
      </c>
      <c r="J7" s="47">
        <f t="shared" si="0"/>
        <v>143950</v>
      </c>
      <c r="K7" s="47">
        <f t="shared" si="0"/>
        <v>2946760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24989</v>
      </c>
      <c r="C8" s="45">
        <f t="shared" si="1"/>
        <v>24160</v>
      </c>
      <c r="D8" s="45">
        <f t="shared" si="1"/>
        <v>21775</v>
      </c>
      <c r="E8" s="45">
        <f t="shared" si="1"/>
        <v>16926</v>
      </c>
      <c r="F8" s="45">
        <f t="shared" si="1"/>
        <v>16927</v>
      </c>
      <c r="G8" s="45">
        <f t="shared" si="1"/>
        <v>11292</v>
      </c>
      <c r="H8" s="45">
        <f t="shared" si="1"/>
        <v>8620</v>
      </c>
      <c r="I8" s="45">
        <f t="shared" si="1"/>
        <v>28381</v>
      </c>
      <c r="J8" s="45">
        <f t="shared" si="1"/>
        <v>6080</v>
      </c>
      <c r="K8" s="38">
        <f>SUM(B8:J8)</f>
        <v>159150</v>
      </c>
      <c r="L8"/>
      <c r="M8"/>
      <c r="N8"/>
    </row>
    <row r="9" spans="1:14" ht="16.5" customHeight="1">
      <c r="A9" s="22" t="s">
        <v>35</v>
      </c>
      <c r="B9" s="45">
        <v>24965</v>
      </c>
      <c r="C9" s="45">
        <v>24154</v>
      </c>
      <c r="D9" s="45">
        <v>21746</v>
      </c>
      <c r="E9" s="45">
        <v>16887</v>
      </c>
      <c r="F9" s="45">
        <v>16901</v>
      </c>
      <c r="G9" s="45">
        <v>11290</v>
      </c>
      <c r="H9" s="45">
        <v>8620</v>
      </c>
      <c r="I9" s="45">
        <v>28303</v>
      </c>
      <c r="J9" s="45">
        <v>6080</v>
      </c>
      <c r="K9" s="38">
        <f>SUM(B9:J9)</f>
        <v>158946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6</v>
      </c>
      <c r="D10" s="45">
        <v>29</v>
      </c>
      <c r="E10" s="45">
        <v>39</v>
      </c>
      <c r="F10" s="45">
        <v>26</v>
      </c>
      <c r="G10" s="45">
        <v>2</v>
      </c>
      <c r="H10" s="45">
        <v>0</v>
      </c>
      <c r="I10" s="45">
        <v>78</v>
      </c>
      <c r="J10" s="45">
        <v>0</v>
      </c>
      <c r="K10" s="38">
        <f>SUM(B10:J10)</f>
        <v>204</v>
      </c>
      <c r="L10"/>
      <c r="M10"/>
      <c r="N10"/>
    </row>
    <row r="11" spans="1:14" ht="16.5" customHeight="1">
      <c r="A11" s="44" t="s">
        <v>33</v>
      </c>
      <c r="B11" s="43">
        <v>394430</v>
      </c>
      <c r="C11" s="43">
        <v>328368</v>
      </c>
      <c r="D11" s="43">
        <v>384515</v>
      </c>
      <c r="E11" s="43">
        <v>259241</v>
      </c>
      <c r="F11" s="43">
        <v>253312</v>
      </c>
      <c r="G11" s="43">
        <v>281119</v>
      </c>
      <c r="H11" s="43">
        <v>288226</v>
      </c>
      <c r="I11" s="43">
        <v>460529</v>
      </c>
      <c r="J11" s="43">
        <v>137870</v>
      </c>
      <c r="K11" s="38">
        <f>SUM(B11:J11)</f>
        <v>2787610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1.034483363850848</v>
      </c>
      <c r="C15" s="39">
        <v>1.014474786923089</v>
      </c>
      <c r="D15" s="39">
        <v>1.018695529350401</v>
      </c>
      <c r="E15" s="39">
        <v>1.099801351974189</v>
      </c>
      <c r="F15" s="39">
        <v>1.00432901806379</v>
      </c>
      <c r="G15" s="39">
        <v>0.975580644214973</v>
      </c>
      <c r="H15" s="39">
        <v>1.061539220582391</v>
      </c>
      <c r="I15" s="39">
        <v>1.026586429215703</v>
      </c>
      <c r="J15" s="39">
        <v>1.050379503392102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1516173.3699999999</v>
      </c>
      <c r="C17" s="36">
        <f t="shared" si="2"/>
        <v>1360510.8299999998</v>
      </c>
      <c r="D17" s="36">
        <f t="shared" si="2"/>
        <v>1722978.28</v>
      </c>
      <c r="E17" s="36">
        <f t="shared" si="2"/>
        <v>1115271.59</v>
      </c>
      <c r="F17" s="36">
        <f t="shared" si="2"/>
        <v>1055684.7</v>
      </c>
      <c r="G17" s="36">
        <f t="shared" si="2"/>
        <v>1103494.9299999997</v>
      </c>
      <c r="H17" s="36">
        <f t="shared" si="2"/>
        <v>970997.3900000001</v>
      </c>
      <c r="I17" s="36">
        <f t="shared" si="2"/>
        <v>1606224.84</v>
      </c>
      <c r="J17" s="36">
        <f t="shared" si="2"/>
        <v>531537.6799999999</v>
      </c>
      <c r="K17" s="36">
        <f aca="true" t="shared" si="3" ref="K17:K22">SUM(B17:J17)</f>
        <v>10982873.61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1426360.14</v>
      </c>
      <c r="C18" s="30">
        <f t="shared" si="4"/>
        <v>1316022.28</v>
      </c>
      <c r="D18" s="30">
        <f t="shared" si="4"/>
        <v>1680131.04</v>
      </c>
      <c r="E18" s="30">
        <f t="shared" si="4"/>
        <v>994256.43</v>
      </c>
      <c r="F18" s="30">
        <f t="shared" si="4"/>
        <v>1028880.94</v>
      </c>
      <c r="G18" s="30">
        <f t="shared" si="4"/>
        <v>1125636.14</v>
      </c>
      <c r="H18" s="30">
        <f t="shared" si="4"/>
        <v>910901.64</v>
      </c>
      <c r="I18" s="30">
        <f t="shared" si="4"/>
        <v>1514447.62</v>
      </c>
      <c r="J18" s="30">
        <f t="shared" si="4"/>
        <v>505192.53</v>
      </c>
      <c r="K18" s="30">
        <f t="shared" si="3"/>
        <v>10501828.76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49185.7</v>
      </c>
      <c r="C19" s="30">
        <f t="shared" si="5"/>
        <v>19049.14</v>
      </c>
      <c r="D19" s="30">
        <f t="shared" si="5"/>
        <v>31410.94</v>
      </c>
      <c r="E19" s="30">
        <f t="shared" si="5"/>
        <v>99228.14</v>
      </c>
      <c r="F19" s="30">
        <f t="shared" si="5"/>
        <v>4454.04</v>
      </c>
      <c r="G19" s="30">
        <f t="shared" si="5"/>
        <v>-27487.31</v>
      </c>
      <c r="H19" s="30">
        <f t="shared" si="5"/>
        <v>56056.18</v>
      </c>
      <c r="I19" s="30">
        <f t="shared" si="5"/>
        <v>40263.75</v>
      </c>
      <c r="J19" s="30">
        <f t="shared" si="5"/>
        <v>25451.35</v>
      </c>
      <c r="K19" s="30">
        <f t="shared" si="3"/>
        <v>297611.92999999993</v>
      </c>
      <c r="L19"/>
      <c r="M19"/>
      <c r="N19"/>
    </row>
    <row r="20" spans="1:14" ht="16.5" customHeight="1">
      <c r="A20" s="18" t="s">
        <v>27</v>
      </c>
      <c r="B20" s="30">
        <v>39259.54</v>
      </c>
      <c r="C20" s="30">
        <v>25439.41</v>
      </c>
      <c r="D20" s="30">
        <v>21180.83</v>
      </c>
      <c r="E20" s="30">
        <v>23815.43</v>
      </c>
      <c r="F20" s="30">
        <v>20981.73</v>
      </c>
      <c r="G20" s="30">
        <v>15034.47</v>
      </c>
      <c r="H20" s="30">
        <v>20373.03</v>
      </c>
      <c r="I20" s="30">
        <v>51513.47</v>
      </c>
      <c r="J20" s="30">
        <v>9739.7</v>
      </c>
      <c r="K20" s="30">
        <f t="shared" si="3"/>
        <v>227337.61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-9744.53</v>
      </c>
      <c r="E22" s="30">
        <v>-3396.4</v>
      </c>
      <c r="F22" s="34">
        <v>0</v>
      </c>
      <c r="G22" s="30">
        <v>-9688.37</v>
      </c>
      <c r="H22" s="30">
        <v>-16333.46</v>
      </c>
      <c r="I22" s="34">
        <v>0</v>
      </c>
      <c r="J22" s="30">
        <v>-8845.9</v>
      </c>
      <c r="K22" s="30">
        <f t="shared" si="3"/>
        <v>-48008.66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K25">+B26+B31+B44</f>
        <v>-127294.84</v>
      </c>
      <c r="C25" s="30">
        <f t="shared" si="6"/>
        <v>-78527.97</v>
      </c>
      <c r="D25" s="30">
        <f t="shared" si="6"/>
        <v>-100838.84</v>
      </c>
      <c r="E25" s="30">
        <f t="shared" si="6"/>
        <v>-153681.88</v>
      </c>
      <c r="F25" s="30">
        <f t="shared" si="6"/>
        <v>-45924.990000000005</v>
      </c>
      <c r="G25" s="30">
        <f t="shared" si="6"/>
        <v>-113289.23999999999</v>
      </c>
      <c r="H25" s="30">
        <f t="shared" si="6"/>
        <v>-35596.74</v>
      </c>
      <c r="I25" s="30">
        <f t="shared" si="6"/>
        <v>-105720.64</v>
      </c>
      <c r="J25" s="30">
        <f t="shared" si="6"/>
        <v>-37131.030000000006</v>
      </c>
      <c r="K25" s="30">
        <f t="shared" si="6"/>
        <v>-798006.1699999999</v>
      </c>
      <c r="L25"/>
      <c r="M25"/>
      <c r="N25"/>
    </row>
    <row r="26" spans="1:14" ht="16.5" customHeight="1">
      <c r="A26" s="18" t="s">
        <v>23</v>
      </c>
      <c r="B26" s="30">
        <f aca="true" t="shared" si="7" ref="B26:K26">B27+B28+B29+B30</f>
        <v>-174946.68</v>
      </c>
      <c r="C26" s="30">
        <f t="shared" si="7"/>
        <v>-108819.43</v>
      </c>
      <c r="D26" s="30">
        <f t="shared" si="7"/>
        <v>-121616.11</v>
      </c>
      <c r="E26" s="30">
        <f t="shared" si="7"/>
        <v>-187814.04</v>
      </c>
      <c r="F26" s="30">
        <f t="shared" si="7"/>
        <v>-72674.3</v>
      </c>
      <c r="G26" s="30">
        <f t="shared" si="7"/>
        <v>-155685.44</v>
      </c>
      <c r="H26" s="30">
        <f t="shared" si="7"/>
        <v>-63835.04</v>
      </c>
      <c r="I26" s="30">
        <f t="shared" si="7"/>
        <v>-163477.59</v>
      </c>
      <c r="J26" s="30">
        <f t="shared" si="7"/>
        <v>-39031.66</v>
      </c>
      <c r="K26" s="30">
        <f t="shared" si="7"/>
        <v>-1087900.2899999998</v>
      </c>
      <c r="L26"/>
      <c r="M26"/>
      <c r="N26"/>
    </row>
    <row r="27" spans="1:14" s="23" customFormat="1" ht="16.5" customHeight="1">
      <c r="A27" s="29" t="s">
        <v>69</v>
      </c>
      <c r="B27" s="30">
        <f>-ROUND((B9)*$E$3,2)</f>
        <v>-107349.5</v>
      </c>
      <c r="C27" s="30">
        <f aca="true" t="shared" si="8" ref="C27:J27">-ROUND((C9)*$E$3,2)</f>
        <v>-103862.2</v>
      </c>
      <c r="D27" s="30">
        <f t="shared" si="8"/>
        <v>-93507.8</v>
      </c>
      <c r="E27" s="30">
        <f t="shared" si="8"/>
        <v>-72614.1</v>
      </c>
      <c r="F27" s="30">
        <f t="shared" si="8"/>
        <v>-72674.3</v>
      </c>
      <c r="G27" s="30">
        <f t="shared" si="8"/>
        <v>-48547</v>
      </c>
      <c r="H27" s="30">
        <f t="shared" si="8"/>
        <v>-37066</v>
      </c>
      <c r="I27" s="30">
        <f t="shared" si="8"/>
        <v>-121702.9</v>
      </c>
      <c r="J27" s="30">
        <f t="shared" si="8"/>
        <v>-26144</v>
      </c>
      <c r="K27" s="30">
        <f>SUM(B27:J27)</f>
        <v>-683467.7999999999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>SUM(B28:J28)</f>
        <v>0</v>
      </c>
      <c r="L28"/>
      <c r="M28"/>
      <c r="N28"/>
    </row>
    <row r="29" spans="1:14" ht="16.5" customHeight="1">
      <c r="A29" s="25" t="s">
        <v>21</v>
      </c>
      <c r="B29" s="30">
        <v>-1638.3</v>
      </c>
      <c r="C29" s="30">
        <v>-752.5</v>
      </c>
      <c r="D29" s="30">
        <v>-722.4</v>
      </c>
      <c r="E29" s="30">
        <v>-993.3</v>
      </c>
      <c r="F29" s="26">
        <v>0</v>
      </c>
      <c r="G29" s="30">
        <v>-782.6</v>
      </c>
      <c r="H29" s="30">
        <v>-105.12</v>
      </c>
      <c r="I29" s="30">
        <v>-164.02</v>
      </c>
      <c r="J29" s="30">
        <v>-50.61</v>
      </c>
      <c r="K29" s="30">
        <f>SUM(B29:J29)</f>
        <v>-5208.85</v>
      </c>
      <c r="L29"/>
      <c r="M29"/>
      <c r="N29"/>
    </row>
    <row r="30" spans="1:14" ht="16.5" customHeight="1">
      <c r="A30" s="25" t="s">
        <v>20</v>
      </c>
      <c r="B30" s="30">
        <v>-65958.88</v>
      </c>
      <c r="C30" s="30">
        <v>-4204.73</v>
      </c>
      <c r="D30" s="30">
        <v>-27385.91</v>
      </c>
      <c r="E30" s="30">
        <v>-114206.64</v>
      </c>
      <c r="F30" s="26">
        <v>0</v>
      </c>
      <c r="G30" s="30">
        <v>-106355.84</v>
      </c>
      <c r="H30" s="30">
        <v>-26663.92</v>
      </c>
      <c r="I30" s="30">
        <v>-41610.67</v>
      </c>
      <c r="J30" s="30">
        <v>-12837.05</v>
      </c>
      <c r="K30" s="30">
        <f>SUM(B30:J30)</f>
        <v>-399223.63999999996</v>
      </c>
      <c r="L30"/>
      <c r="M30"/>
      <c r="N30"/>
    </row>
    <row r="31" spans="1:14" s="23" customFormat="1" ht="16.5" customHeight="1">
      <c r="A31" s="18" t="s">
        <v>19</v>
      </c>
      <c r="B31" s="27">
        <f>SUM(B32:B42)</f>
        <v>0</v>
      </c>
      <c r="C31" s="27">
        <f aca="true" t="shared" si="9" ref="C31:J31">SUM(C32:C42)</f>
        <v>0</v>
      </c>
      <c r="D31" s="27">
        <f t="shared" si="9"/>
        <v>-22567.11</v>
      </c>
      <c r="E31" s="27">
        <f t="shared" si="9"/>
        <v>0</v>
      </c>
      <c r="F31" s="27">
        <f t="shared" si="9"/>
        <v>0</v>
      </c>
      <c r="G31" s="27">
        <f t="shared" si="9"/>
        <v>-1423.3</v>
      </c>
      <c r="H31" s="27">
        <f t="shared" si="9"/>
        <v>-1188.95</v>
      </c>
      <c r="I31" s="27">
        <f t="shared" si="9"/>
        <v>0</v>
      </c>
      <c r="J31" s="27">
        <f t="shared" si="9"/>
        <v>-5392.18</v>
      </c>
      <c r="K31" s="27">
        <f>SUM(K32:K42)</f>
        <v>-30571.54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27">
        <f>SUM(B32:J32)</f>
        <v>-24018.34</v>
      </c>
      <c r="L32"/>
      <c r="M32"/>
      <c r="N32"/>
    </row>
    <row r="33" spans="1:14" ht="16.5" customHeight="1">
      <c r="A33" s="25" t="s">
        <v>17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79</v>
      </c>
      <c r="B42" s="17">
        <v>0</v>
      </c>
      <c r="C42" s="17">
        <v>0</v>
      </c>
      <c r="D42" s="27">
        <v>-3940.95</v>
      </c>
      <c r="E42" s="17">
        <v>0</v>
      </c>
      <c r="F42" s="17">
        <v>0</v>
      </c>
      <c r="G42" s="27">
        <v>-1423.3</v>
      </c>
      <c r="H42" s="27">
        <v>-1188.95</v>
      </c>
      <c r="I42" s="17">
        <v>0</v>
      </c>
      <c r="J42" s="17">
        <v>0</v>
      </c>
      <c r="K42" s="30">
        <f>SUM(B42:J42)</f>
        <v>-6553.2</v>
      </c>
      <c r="L42" s="24"/>
      <c r="M42"/>
      <c r="N42"/>
    </row>
    <row r="43" spans="1:12" ht="12" customHeight="1">
      <c r="A43" s="3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1"/>
    </row>
    <row r="44" spans="1:14" ht="16.5" customHeight="1">
      <c r="A44" s="18" t="s">
        <v>80</v>
      </c>
      <c r="B44" s="30">
        <v>47651.84</v>
      </c>
      <c r="C44" s="30">
        <v>30291.46</v>
      </c>
      <c r="D44" s="30">
        <v>43344.38</v>
      </c>
      <c r="E44" s="30">
        <v>34132.16</v>
      </c>
      <c r="F44" s="30">
        <v>26749.31</v>
      </c>
      <c r="G44" s="30">
        <v>43819.5</v>
      </c>
      <c r="H44" s="30">
        <v>29427.25</v>
      </c>
      <c r="I44" s="30">
        <v>57756.95</v>
      </c>
      <c r="J44" s="30">
        <v>7292.81</v>
      </c>
      <c r="K44" s="30">
        <f>SUM(B44:J44)</f>
        <v>320465.66</v>
      </c>
      <c r="L44" s="21"/>
      <c r="M44"/>
      <c r="N44"/>
    </row>
    <row r="45" spans="1:12" ht="12" customHeight="1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20"/>
      <c r="L45" s="9"/>
    </row>
    <row r="46" spans="1:12" ht="16.5" customHeight="1">
      <c r="A46" s="16" t="s">
        <v>8</v>
      </c>
      <c r="B46" s="10">
        <f aca="true" t="shared" si="10" ref="B46:J46">+B17+B25</f>
        <v>1388878.5299999998</v>
      </c>
      <c r="C46" s="10">
        <f t="shared" si="10"/>
        <v>1281982.8599999999</v>
      </c>
      <c r="D46" s="10">
        <f t="shared" si="10"/>
        <v>1622139.44</v>
      </c>
      <c r="E46" s="10">
        <f t="shared" si="10"/>
        <v>961589.7100000001</v>
      </c>
      <c r="F46" s="10">
        <f t="shared" si="10"/>
        <v>1009759.71</v>
      </c>
      <c r="G46" s="10">
        <f t="shared" si="10"/>
        <v>990205.6899999997</v>
      </c>
      <c r="H46" s="10">
        <f t="shared" si="10"/>
        <v>935400.6500000001</v>
      </c>
      <c r="I46" s="10">
        <f t="shared" si="10"/>
        <v>1500504.2000000002</v>
      </c>
      <c r="J46" s="10">
        <f t="shared" si="10"/>
        <v>494406.6499999999</v>
      </c>
      <c r="K46" s="20">
        <f>SUM(B46:J46)</f>
        <v>10184867.44</v>
      </c>
      <c r="L46" s="62"/>
    </row>
    <row r="47" spans="1:13" ht="16.5" customHeight="1">
      <c r="A47" s="18" t="s">
        <v>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M47" s="19"/>
    </row>
    <row r="48" spans="1:14" ht="16.5" customHeight="1">
      <c r="A48" s="18" t="s">
        <v>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L48"/>
      <c r="M48"/>
      <c r="N48"/>
    </row>
    <row r="49" spans="1:11" ht="12" customHeigh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2" ht="16.5" customHeight="1">
      <c r="A52" s="11" t="s">
        <v>5</v>
      </c>
      <c r="B52" s="10">
        <f aca="true" t="shared" si="11" ref="B52:K52">SUM(B53:B64)</f>
        <v>1388878.52</v>
      </c>
      <c r="C52" s="10">
        <f t="shared" si="11"/>
        <v>1281982.86</v>
      </c>
      <c r="D52" s="10">
        <f t="shared" si="11"/>
        <v>1622139.43</v>
      </c>
      <c r="E52" s="10">
        <f t="shared" si="11"/>
        <v>961589.71</v>
      </c>
      <c r="F52" s="10">
        <f t="shared" si="11"/>
        <v>1009759.72</v>
      </c>
      <c r="G52" s="10">
        <f t="shared" si="11"/>
        <v>990205.7</v>
      </c>
      <c r="H52" s="10">
        <f t="shared" si="11"/>
        <v>935400.65</v>
      </c>
      <c r="I52" s="10">
        <f t="shared" si="11"/>
        <v>1500504.2</v>
      </c>
      <c r="J52" s="10">
        <f t="shared" si="11"/>
        <v>494406.64</v>
      </c>
      <c r="K52" s="5">
        <f t="shared" si="11"/>
        <v>10184867.43</v>
      </c>
      <c r="L52" s="9"/>
    </row>
    <row r="53" spans="1:11" ht="16.5" customHeight="1">
      <c r="A53" s="7" t="s">
        <v>70</v>
      </c>
      <c r="B53" s="8">
        <v>1214222.92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aca="true" t="shared" si="12" ref="K53:K64">SUM(B53:J53)</f>
        <v>1214222.92</v>
      </c>
    </row>
    <row r="54" spans="1:11" ht="16.5" customHeight="1">
      <c r="A54" s="7" t="s">
        <v>71</v>
      </c>
      <c r="B54" s="8">
        <v>174655.6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2"/>
        <v>174655.6</v>
      </c>
    </row>
    <row r="55" spans="1:11" ht="16.5" customHeight="1">
      <c r="A55" s="7" t="s">
        <v>4</v>
      </c>
      <c r="B55" s="6">
        <v>0</v>
      </c>
      <c r="C55" s="8">
        <v>1281982.86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2"/>
        <v>1281982.86</v>
      </c>
    </row>
    <row r="56" spans="1:11" ht="16.5" customHeight="1">
      <c r="A56" s="7" t="s">
        <v>3</v>
      </c>
      <c r="B56" s="6">
        <v>0</v>
      </c>
      <c r="C56" s="6">
        <v>0</v>
      </c>
      <c r="D56" s="8">
        <v>1622139.43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2"/>
        <v>1622139.43</v>
      </c>
    </row>
    <row r="57" spans="1:11" ht="16.5" customHeight="1">
      <c r="A57" s="7" t="s">
        <v>2</v>
      </c>
      <c r="B57" s="6">
        <v>0</v>
      </c>
      <c r="C57" s="6">
        <v>0</v>
      </c>
      <c r="D57" s="6">
        <v>0</v>
      </c>
      <c r="E57" s="8">
        <v>961589.71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961589.71</v>
      </c>
    </row>
    <row r="58" spans="1:11" ht="16.5" customHeight="1">
      <c r="A58" s="7" t="s">
        <v>1</v>
      </c>
      <c r="B58" s="6">
        <v>0</v>
      </c>
      <c r="C58" s="6">
        <v>0</v>
      </c>
      <c r="D58" s="6">
        <v>0</v>
      </c>
      <c r="E58" s="6">
        <v>0</v>
      </c>
      <c r="F58" s="8">
        <v>1009759.72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1009759.72</v>
      </c>
    </row>
    <row r="59" spans="1:11" ht="16.5" customHeight="1">
      <c r="A59" s="7" t="s">
        <v>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8">
        <v>990205.7</v>
      </c>
      <c r="H59" s="6">
        <v>0</v>
      </c>
      <c r="I59" s="6">
        <v>0</v>
      </c>
      <c r="J59" s="6">
        <v>0</v>
      </c>
      <c r="K59" s="5">
        <f t="shared" si="12"/>
        <v>990205.7</v>
      </c>
    </row>
    <row r="60" spans="1:11" ht="16.5" customHeight="1">
      <c r="A60" s="7" t="s">
        <v>63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8">
        <v>935400.65</v>
      </c>
      <c r="I60" s="6">
        <v>0</v>
      </c>
      <c r="J60" s="6">
        <v>0</v>
      </c>
      <c r="K60" s="5">
        <f t="shared" si="12"/>
        <v>935400.65</v>
      </c>
    </row>
    <row r="61" spans="1:11" ht="16.5" customHeight="1">
      <c r="A61" s="7" t="s">
        <v>64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0</v>
      </c>
    </row>
    <row r="62" spans="1:11" ht="16.5" customHeight="1">
      <c r="A62" s="7" t="s">
        <v>65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546233.99</v>
      </c>
      <c r="J62" s="6">
        <v>0</v>
      </c>
      <c r="K62" s="5">
        <f t="shared" si="12"/>
        <v>546233.99</v>
      </c>
    </row>
    <row r="63" spans="1:11" ht="16.5" customHeight="1">
      <c r="A63" s="7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954270.21</v>
      </c>
      <c r="J63" s="6">
        <v>0</v>
      </c>
      <c r="K63" s="5">
        <f t="shared" si="12"/>
        <v>954270.21</v>
      </c>
    </row>
    <row r="64" spans="1:11" ht="16.5" customHeight="1">
      <c r="A64" s="4" t="s">
        <v>67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55">
        <v>494406.64</v>
      </c>
      <c r="K64" s="2">
        <f t="shared" si="12"/>
        <v>494406.64</v>
      </c>
    </row>
    <row r="65" spans="1:10" ht="18" customHeight="1">
      <c r="A65" s="56" t="s">
        <v>81</v>
      </c>
      <c r="J65"/>
    </row>
    <row r="66" ht="18" customHeight="1"/>
    <row r="67" ht="18" customHeight="1"/>
    <row r="68" ht="18" customHeight="1"/>
    <row r="69" spans="1:2" ht="15.75">
      <c r="A69" s="13"/>
      <c r="B69" s="12"/>
    </row>
    <row r="70" spans="1:2" ht="14.25">
      <c r="A70" s="11" t="s">
        <v>53</v>
      </c>
      <c r="B70" s="8">
        <f>SUM(B72:B81)</f>
        <v>86889.15</v>
      </c>
    </row>
    <row r="71" spans="1:2" ht="14.25">
      <c r="A71" s="11"/>
      <c r="B71" s="8"/>
    </row>
    <row r="72" spans="1:2" ht="14.25">
      <c r="A72" s="7"/>
      <c r="B72" s="8"/>
    </row>
    <row r="73" spans="1:2" ht="14.25">
      <c r="A73" s="7" t="s">
        <v>54</v>
      </c>
      <c r="B73" s="8">
        <v>9968.96</v>
      </c>
    </row>
    <row r="74" spans="1:2" ht="14.25">
      <c r="A74" s="7" t="s">
        <v>55</v>
      </c>
      <c r="B74" s="8">
        <v>23955.01</v>
      </c>
    </row>
    <row r="75" spans="1:2" ht="14.25">
      <c r="A75" s="7" t="s">
        <v>56</v>
      </c>
      <c r="B75" s="8">
        <v>8516.52</v>
      </c>
    </row>
    <row r="76" spans="1:2" ht="14.25">
      <c r="A76" s="7" t="s">
        <v>57</v>
      </c>
      <c r="B76" s="8">
        <v>4090.56</v>
      </c>
    </row>
    <row r="77" spans="1:2" ht="14.25">
      <c r="A77" s="7" t="s">
        <v>58</v>
      </c>
      <c r="B77" s="8">
        <v>21663.76</v>
      </c>
    </row>
    <row r="78" spans="1:2" ht="14.25">
      <c r="A78" s="7" t="s">
        <v>59</v>
      </c>
      <c r="B78" s="8">
        <v>8138.11</v>
      </c>
    </row>
    <row r="79" spans="1:2" ht="14.25">
      <c r="A79" s="7" t="s">
        <v>60</v>
      </c>
      <c r="B79" s="8">
        <v>509.03</v>
      </c>
    </row>
    <row r="80" spans="1:2" ht="14.25">
      <c r="A80" s="7" t="s">
        <v>61</v>
      </c>
      <c r="B80" s="8">
        <v>8938.01</v>
      </c>
    </row>
    <row r="81" spans="1:2" ht="14.25">
      <c r="A81" s="4" t="s">
        <v>62</v>
      </c>
      <c r="B81" s="55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2019-12-03T20:10:25Z</dcterms:modified>
  <cp:category/>
  <cp:version/>
  <cp:contentType/>
  <cp:contentStatus/>
</cp:coreProperties>
</file>