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<sst xmlns="http://schemas.openxmlformats.org/spreadsheetml/2006/main" count="83" uniqueCount="82">
  <si>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</si>
  <si>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</si>
  <si>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</si>
  <si>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</si>
  <si>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</si>
  <si>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</si>
  <si>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</si>
  <si>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</si>
  <si>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</si>
  <si>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</si>
  <si>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</si>
  <si>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</si>
  <si>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</si>
  <si>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</si>
  <si>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</si>
  <si>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</si>
  <si>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</si>
  <si>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</si>
  <si>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</si>
  <si>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</si>
  <si>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</si>
  <si>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</si>
  <si>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</si>
  <si>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</si>
  <si>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</si>
  <si>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</si>
  <si>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</si>
  <si>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</si>
  <si>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</si>
  <si>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</si>
  <si>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</si>
  <si>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</si>
  <si>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</si>
  <si>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</si>
  <si>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</si>
  <si>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</si>
  <si>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</si>
  <si>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</si>
  <si>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</si>
  <si>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</si>
  <si>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</si>
  <si>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</si>
  <si>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</si>
  <si>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</si>
  <si>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</si>
  <si>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</si>
  <si>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</si>
  <si>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</si>
  <si>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</si>
  <si>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</si>
  <si>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</si>
  <si>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</si>
  <si>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</si>
  <si>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</si>
  <si>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</si>
  <si>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</si>
  <si>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8.1. Viação Gato Preto Ltda.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</si>
  <si>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</si>
  <si>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</si>
  <si>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</si>
  <si>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</si>
  <si>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</si>
  <si>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</si>
  <si>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</si>
  <si>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</si>
  <si>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</si>
  <si>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</si>
  <si>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</si>
  <si>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</si>
  <si>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</si>
  <si>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</si>
  <si>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</si>
  <si>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</si>
  <si>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</si>
  <si>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</si>
  <si>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</si>
  <si>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</si>
  <si>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</si>
  <si>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</si>
  <si>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</si>
  <si>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</si>
  <si>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17/11/19 - VENCIMENTO 25/11/19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</si>
</sst>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75</v>
      </c>
      <c r="C5" s="51" t="s">
        <v>50</v>
      </c>
      <c r="D5" s="52" t="s">
        <v>76</v>
      </c>
      <c r="E5" s="52" t="s">
        <v>77</v>
      </c>
      <c r="F5" s="52" t="s">
        <v>78</v>
      </c>
      <c r="G5" s="51" t="s">
        <v>79</v>
      </c>
      <c r="H5" s="52" t="s">
        <v>76</v>
      </c>
      <c r="I5" s="51" t="s">
        <v>49</v>
      </c>
      <c r="J5" s="51" t="s">
        <v>80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116287</v>
      </c>
      <c r="C7" s="49">
        <f t="shared" si="0"/>
        <v>94282</v>
      </c>
      <c r="D7" s="49">
        <f t="shared" si="0"/>
        <v>121665</v>
      </c>
      <c r="E7" s="49">
        <f t="shared" si="0"/>
        <v>68715</v>
      </c>
      <c r="F7" s="49">
        <f t="shared" si="0"/>
        <v>84987</v>
      </c>
      <c r="G7" s="49">
        <f t="shared" si="0"/>
        <v>95157</v>
      </c>
      <c r="H7" s="49">
        <f t="shared" si="0"/>
        <v>102493</v>
      </c>
      <c r="I7" s="49">
        <f t="shared" si="0"/>
        <v>151262</v>
      </c>
      <c r="J7" s="49">
        <f t="shared" si="0"/>
        <v>33412</v>
      </c>
      <c r="K7" s="49">
        <f t="shared" si="0"/>
        <v>868260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9628</v>
      </c>
      <c r="C8" s="47">
        <f t="shared" si="1"/>
        <v>9518</v>
      </c>
      <c r="D8" s="47">
        <f t="shared" si="1"/>
        <v>9965</v>
      </c>
      <c r="E8" s="47">
        <f t="shared" si="1"/>
        <v>6069</v>
      </c>
      <c r="F8" s="47">
        <f t="shared" si="1"/>
        <v>7037</v>
      </c>
      <c r="G8" s="47">
        <f t="shared" si="1"/>
        <v>5694</v>
      </c>
      <c r="H8" s="47">
        <f t="shared" si="1"/>
        <v>4280</v>
      </c>
      <c r="I8" s="47">
        <f t="shared" si="1"/>
        <v>11543</v>
      </c>
      <c r="J8" s="47">
        <f t="shared" si="1"/>
        <v>3334</v>
      </c>
      <c r="K8" s="40">
        <f>SUM(B8:J8)</f>
        <v>67068</v>
      </c>
      <c r="L8"/>
      <c r="M8"/>
      <c r="N8"/>
    </row>
    <row r="9" spans="1:14" ht="16.5" customHeight="1">
      <c r="A9" s="24" t="s">
        <v>37</v>
      </c>
      <c r="B9" s="47">
        <v>9627</v>
      </c>
      <c r="C9" s="47">
        <v>9518</v>
      </c>
      <c r="D9" s="47">
        <v>9965</v>
      </c>
      <c r="E9" s="47">
        <v>6066</v>
      </c>
      <c r="F9" s="47">
        <v>7031</v>
      </c>
      <c r="G9" s="47">
        <v>5692</v>
      </c>
      <c r="H9" s="47">
        <v>4280</v>
      </c>
      <c r="I9" s="47">
        <v>11536</v>
      </c>
      <c r="J9" s="47">
        <v>3334</v>
      </c>
      <c r="K9" s="40">
        <f>SUM(B9:J9)</f>
        <v>67049</v>
      </c>
      <c r="L9"/>
      <c r="M9"/>
      <c r="N9"/>
    </row>
    <row r="10" spans="1:14" ht="16.5" customHeight="1">
      <c r="A10" s="24" t="s">
        <v>36</v>
      </c>
      <c r="B10" s="47">
        <v>1</v>
      </c>
      <c r="C10" s="47">
        <v>0</v>
      </c>
      <c r="D10" s="47">
        <v>0</v>
      </c>
      <c r="E10" s="47">
        <v>3</v>
      </c>
      <c r="F10" s="47">
        <v>6</v>
      </c>
      <c r="G10" s="47">
        <v>2</v>
      </c>
      <c r="H10" s="47">
        <v>0</v>
      </c>
      <c r="I10" s="47">
        <v>7</v>
      </c>
      <c r="J10" s="47">
        <v>0</v>
      </c>
      <c r="K10" s="40">
        <f>SUM(B10:J10)</f>
        <v>19</v>
      </c>
      <c r="L10"/>
      <c r="M10"/>
      <c r="N10"/>
    </row>
    <row r="11" spans="1:14" ht="16.5" customHeight="1">
      <c r="A11" s="46" t="s">
        <v>35</v>
      </c>
      <c r="B11" s="45">
        <v>106659</v>
      </c>
      <c r="C11" s="45">
        <v>84764</v>
      </c>
      <c r="D11" s="45">
        <v>111700</v>
      </c>
      <c r="E11" s="45">
        <v>62646</v>
      </c>
      <c r="F11" s="45">
        <v>77950</v>
      </c>
      <c r="G11" s="45">
        <v>89463</v>
      </c>
      <c r="H11" s="45">
        <v>98213</v>
      </c>
      <c r="I11" s="45">
        <v>139719</v>
      </c>
      <c r="J11" s="45">
        <v>30078</v>
      </c>
      <c r="K11" s="40">
        <f>SUM(B11:J11)</f>
        <v>801192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1.034483363850848</v>
      </c>
      <c r="C15" s="41">
        <v>1.014474786923089</v>
      </c>
      <c r="D15" s="41">
        <v>1.018695529350401</v>
      </c>
      <c r="E15" s="41">
        <v>1.099801351974189</v>
      </c>
      <c r="F15" s="41">
        <v>1.00432901806379</v>
      </c>
      <c r="G15" s="41">
        <v>0.975580644214973</v>
      </c>
      <c r="H15" s="41">
        <v>1.061539220582391</v>
      </c>
      <c r="I15" s="41">
        <v>1.026586429215703</v>
      </c>
      <c r="J15" s="41">
        <v>1.050379503392102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449733.45999999996</v>
      </c>
      <c r="C17" s="38">
        <f t="shared" si="2"/>
        <v>382498.14999999997</v>
      </c>
      <c r="D17" s="38">
        <f t="shared" si="2"/>
        <v>523963.68999999994</v>
      </c>
      <c r="E17" s="38">
        <f t="shared" si="2"/>
        <v>293864.38999999996</v>
      </c>
      <c r="F17" s="38">
        <f t="shared" si="2"/>
        <v>347321.47</v>
      </c>
      <c r="G17" s="38">
        <f t="shared" si="2"/>
        <v>362707.99</v>
      </c>
      <c r="H17" s="38">
        <f t="shared" si="2"/>
        <v>337904.29</v>
      </c>
      <c r="I17" s="38">
        <f t="shared" si="2"/>
        <v>532519.69</v>
      </c>
      <c r="J17" s="38">
        <f t="shared" si="2"/>
        <v>124060.68000000002</v>
      </c>
      <c r="K17" s="38">
        <f aca="true" t="shared" si="3" ref="K17:K22">SUM(B17:J17)</f>
        <v>3354573.8099999996</v>
      </c>
      <c r="L17"/>
      <c r="M17"/>
      <c r="N17"/>
    </row>
    <row r="18" spans="1:14" ht="16.5" customHeight="1">
      <c r="A18" s="37" t="s">
        <v>31</v>
      </c>
      <c r="B18" s="32">
        <f aca="true" t="shared" si="4" ref="B18:J18">ROUND(B13*B7,2)</f>
        <v>395468.83</v>
      </c>
      <c r="C18" s="32">
        <f t="shared" si="4"/>
        <v>351964.13</v>
      </c>
      <c r="D18" s="32">
        <f t="shared" si="4"/>
        <v>503121.27</v>
      </c>
      <c r="E18" s="32">
        <f t="shared" si="4"/>
        <v>247387.74</v>
      </c>
      <c r="F18" s="32">
        <f t="shared" si="4"/>
        <v>323571.01</v>
      </c>
      <c r="G18" s="32">
        <f t="shared" si="4"/>
        <v>366306.87</v>
      </c>
      <c r="H18" s="32">
        <f t="shared" si="4"/>
        <v>314510.02</v>
      </c>
      <c r="I18" s="32">
        <f t="shared" si="4"/>
        <v>468549.17</v>
      </c>
      <c r="J18" s="32">
        <f t="shared" si="4"/>
        <v>117259.41</v>
      </c>
      <c r="K18" s="32">
        <f t="shared" si="3"/>
        <v>3088138.45</v>
      </c>
      <c r="L18"/>
      <c r="M18"/>
      <c r="N18"/>
    </row>
    <row r="19" spans="1:14" ht="16.5" customHeight="1">
      <c r="A19" s="19" t="s">
        <v>30</v>
      </c>
      <c r="B19" s="32">
        <f aca="true" t="shared" si="5" ref="B19:J19">IF(B15&lt;&gt;0,ROUND((B15-1)*B18,2),0)</f>
        <v>13637.1</v>
      </c>
      <c r="C19" s="32">
        <f t="shared" si="5"/>
        <v>5094.61</v>
      </c>
      <c r="D19" s="32">
        <f t="shared" si="5"/>
        <v>9406.12</v>
      </c>
      <c r="E19" s="32">
        <f t="shared" si="5"/>
        <v>24689.63</v>
      </c>
      <c r="F19" s="32">
        <f t="shared" si="5"/>
        <v>1400.74</v>
      </c>
      <c r="G19" s="32">
        <f t="shared" si="5"/>
        <v>-8944.98</v>
      </c>
      <c r="H19" s="32">
        <f t="shared" si="5"/>
        <v>19354.7</v>
      </c>
      <c r="I19" s="32">
        <f t="shared" si="5"/>
        <v>12457.05</v>
      </c>
      <c r="J19" s="32">
        <f t="shared" si="5"/>
        <v>5907.47</v>
      </c>
      <c r="K19" s="32">
        <f t="shared" si="3"/>
        <v>83002.44</v>
      </c>
      <c r="L19"/>
      <c r="M19"/>
      <c r="N19"/>
    </row>
    <row r="20" spans="1:14" ht="16.5" customHeight="1">
      <c r="A20" s="19" t="s">
        <v>29</v>
      </c>
      <c r="B20" s="32">
        <v>39259.54</v>
      </c>
      <c r="C20" s="32">
        <v>25439.41</v>
      </c>
      <c r="D20" s="32">
        <v>21180.83</v>
      </c>
      <c r="E20" s="32">
        <v>23815.43</v>
      </c>
      <c r="F20" s="32">
        <v>20981.73</v>
      </c>
      <c r="G20" s="32">
        <v>15034.47</v>
      </c>
      <c r="H20" s="32">
        <v>20373.03</v>
      </c>
      <c r="I20" s="32">
        <v>51513.47</v>
      </c>
      <c r="J20" s="32">
        <v>9739.7</v>
      </c>
      <c r="K20" s="32">
        <f t="shared" si="3"/>
        <v>227337.61</v>
      </c>
      <c r="L20"/>
      <c r="M20"/>
      <c r="N20"/>
    </row>
    <row r="21" spans="1:14" ht="16.5" customHeight="1">
      <c r="A21" s="19" t="s">
        <v>28</v>
      </c>
      <c r="B21" s="32">
        <v>1367.99</v>
      </c>
      <c r="C21" s="36">
        <v>0</v>
      </c>
      <c r="D21" s="36">
        <v>0</v>
      </c>
      <c r="E21" s="32">
        <v>1367.99</v>
      </c>
      <c r="F21" s="32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2">
        <v>-9744.53</v>
      </c>
      <c r="E22" s="32">
        <v>-3396.4</v>
      </c>
      <c r="F22" s="36">
        <v>0</v>
      </c>
      <c r="G22" s="32">
        <v>-9688.37</v>
      </c>
      <c r="H22" s="32">
        <v>-16333.46</v>
      </c>
      <c r="I22" s="36">
        <v>0</v>
      </c>
      <c r="J22" s="32">
        <v>-8845.9</v>
      </c>
      <c r="K22" s="32">
        <f t="shared" si="3"/>
        <v>-48008.66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K25">+B26+B31+B43</f>
        <v>-41396.1</v>
      </c>
      <c r="C25" s="32">
        <f t="shared" si="6"/>
        <v>-40927.4</v>
      </c>
      <c r="D25" s="32">
        <f t="shared" si="6"/>
        <v>-61475.66</v>
      </c>
      <c r="E25" s="32">
        <f t="shared" si="6"/>
        <v>-26083.8</v>
      </c>
      <c r="F25" s="32">
        <f t="shared" si="6"/>
        <v>-30233.3</v>
      </c>
      <c r="G25" s="32">
        <f t="shared" si="6"/>
        <v>-24475.6</v>
      </c>
      <c r="H25" s="32">
        <f t="shared" si="6"/>
        <v>-18404</v>
      </c>
      <c r="I25" s="32">
        <f t="shared" si="6"/>
        <v>-49604.8</v>
      </c>
      <c r="J25" s="32">
        <f t="shared" si="6"/>
        <v>-19728.38</v>
      </c>
      <c r="K25" s="32">
        <f t="shared" si="6"/>
        <v>-312329.04000000004</v>
      </c>
      <c r="L25"/>
      <c r="M25"/>
      <c r="N25"/>
    </row>
    <row r="26" spans="1:14" ht="16.5" customHeight="1">
      <c r="A26" s="19" t="s">
        <v>25</v>
      </c>
      <c r="B26" s="32">
        <f aca="true" t="shared" si="7" ref="B26:K26">B27+B28+B29+B30</f>
        <v>-41396.1</v>
      </c>
      <c r="C26" s="32">
        <f t="shared" si="7"/>
        <v>-40927.4</v>
      </c>
      <c r="D26" s="32">
        <f t="shared" si="7"/>
        <v>-42849.5</v>
      </c>
      <c r="E26" s="32">
        <f t="shared" si="7"/>
        <v>-26083.8</v>
      </c>
      <c r="F26" s="32">
        <f t="shared" si="7"/>
        <v>-30233.3</v>
      </c>
      <c r="G26" s="32">
        <f t="shared" si="7"/>
        <v>-24475.6</v>
      </c>
      <c r="H26" s="32">
        <f t="shared" si="7"/>
        <v>-18404</v>
      </c>
      <c r="I26" s="32">
        <f t="shared" si="7"/>
        <v>-49604.8</v>
      </c>
      <c r="J26" s="32">
        <f t="shared" si="7"/>
        <v>-14336.2</v>
      </c>
      <c r="K26" s="32">
        <f t="shared" si="7"/>
        <v>-288310.7</v>
      </c>
      <c r="L26"/>
      <c r="M26"/>
      <c r="N26"/>
    </row>
    <row r="27" spans="1:14" s="25" customFormat="1" ht="16.5" customHeight="1">
      <c r="A27" s="31" t="s">
        <v>72</v>
      </c>
      <c r="B27" s="32">
        <f>-ROUND((B9)*$E$3,2)</f>
        <v>-41396.1</v>
      </c>
      <c r="C27" s="32">
        <f aca="true" t="shared" si="8" ref="C27:J27">-ROUND((C9)*$E$3,2)</f>
        <v>-40927.4</v>
      </c>
      <c r="D27" s="32">
        <f t="shared" si="8"/>
        <v>-42849.5</v>
      </c>
      <c r="E27" s="32">
        <f t="shared" si="8"/>
        <v>-26083.8</v>
      </c>
      <c r="F27" s="32">
        <f t="shared" si="8"/>
        <v>-30233.3</v>
      </c>
      <c r="G27" s="32">
        <f t="shared" si="8"/>
        <v>-24475.6</v>
      </c>
      <c r="H27" s="32">
        <f t="shared" si="8"/>
        <v>-18404</v>
      </c>
      <c r="I27" s="32">
        <f t="shared" si="8"/>
        <v>-49604.8</v>
      </c>
      <c r="J27" s="32">
        <f t="shared" si="8"/>
        <v>-14336.2</v>
      </c>
      <c r="K27" s="32">
        <f>SUM(B27:J27)</f>
        <v>-288310.7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>SUM(B28:J28)</f>
        <v>0</v>
      </c>
      <c r="L28"/>
      <c r="M28"/>
      <c r="N28"/>
    </row>
    <row r="29" spans="1:14" ht="16.5" customHeight="1">
      <c r="A29" s="27" t="s">
        <v>23</v>
      </c>
      <c r="B29" s="32">
        <v>0</v>
      </c>
      <c r="C29" s="32">
        <v>0</v>
      </c>
      <c r="D29" s="32">
        <v>0</v>
      </c>
      <c r="E29" s="32">
        <v>0</v>
      </c>
      <c r="F29" s="28">
        <v>0</v>
      </c>
      <c r="G29" s="32">
        <v>0</v>
      </c>
      <c r="H29" s="32">
        <v>0</v>
      </c>
      <c r="I29" s="32">
        <v>0</v>
      </c>
      <c r="J29" s="32">
        <v>0</v>
      </c>
      <c r="K29" s="32">
        <f>SUM(B29:J29)</f>
        <v>0</v>
      </c>
      <c r="L29"/>
      <c r="M29"/>
      <c r="N29"/>
    </row>
    <row r="30" spans="1:14" ht="16.5" customHeight="1">
      <c r="A30" s="27" t="s">
        <v>22</v>
      </c>
      <c r="B30" s="32">
        <v>0</v>
      </c>
      <c r="C30" s="32">
        <v>0</v>
      </c>
      <c r="D30" s="32">
        <v>0</v>
      </c>
      <c r="E30" s="32">
        <v>0</v>
      </c>
      <c r="F30" s="28">
        <v>0</v>
      </c>
      <c r="G30" s="32">
        <v>0</v>
      </c>
      <c r="H30" s="32">
        <v>0</v>
      </c>
      <c r="I30" s="32">
        <v>0</v>
      </c>
      <c r="J30" s="32">
        <v>0</v>
      </c>
      <c r="K30" s="32">
        <f>SUM(B30:J30)</f>
        <v>0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9" ref="B31:K31">SUM(B32:B41)</f>
        <v>0</v>
      </c>
      <c r="C31" s="29">
        <f t="shared" si="9"/>
        <v>0</v>
      </c>
      <c r="D31" s="29">
        <f t="shared" si="9"/>
        <v>-18626.16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-5392.18</v>
      </c>
      <c r="K31" s="29">
        <f t="shared" si="9"/>
        <v>-24018.34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29">
        <f>SUM(B32:J32)</f>
        <v>-24018.34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0" ref="B45:J45">+B17+B25</f>
        <v>408337.36</v>
      </c>
      <c r="C45" s="11">
        <f t="shared" si="10"/>
        <v>341570.74999999994</v>
      </c>
      <c r="D45" s="11">
        <f t="shared" si="10"/>
        <v>462488.0299999999</v>
      </c>
      <c r="E45" s="11">
        <f t="shared" si="10"/>
        <v>267780.58999999997</v>
      </c>
      <c r="F45" s="11">
        <f t="shared" si="10"/>
        <v>317088.17</v>
      </c>
      <c r="G45" s="11">
        <f t="shared" si="10"/>
        <v>338232.39</v>
      </c>
      <c r="H45" s="11">
        <f t="shared" si="10"/>
        <v>319500.29</v>
      </c>
      <c r="I45" s="11">
        <f t="shared" si="10"/>
        <v>482914.88999999996</v>
      </c>
      <c r="J45" s="11">
        <f t="shared" si="10"/>
        <v>104332.30000000002</v>
      </c>
      <c r="K45" s="22">
        <f>SUM(B45:J45)</f>
        <v>3042244.7699999996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1" ref="B51:K51">SUM(B52:B63)</f>
        <v>408337.35000000003</v>
      </c>
      <c r="C51" s="11">
        <f t="shared" si="11"/>
        <v>341570.75</v>
      </c>
      <c r="D51" s="11">
        <f t="shared" si="11"/>
        <v>462488.03</v>
      </c>
      <c r="E51" s="11">
        <f t="shared" si="11"/>
        <v>267780.6</v>
      </c>
      <c r="F51" s="11">
        <f t="shared" si="11"/>
        <v>317088.17</v>
      </c>
      <c r="G51" s="11">
        <f t="shared" si="11"/>
        <v>338232.39</v>
      </c>
      <c r="H51" s="11">
        <f t="shared" si="11"/>
        <v>319500.29</v>
      </c>
      <c r="I51" s="11">
        <f t="shared" si="11"/>
        <v>482914.89</v>
      </c>
      <c r="J51" s="11">
        <f t="shared" si="11"/>
        <v>104332.31</v>
      </c>
      <c r="K51" s="6">
        <f t="shared" si="11"/>
        <v>3042244.7800000003</v>
      </c>
      <c r="L51" s="10"/>
    </row>
    <row r="52" spans="1:11" ht="16.5" customHeight="1">
      <c r="A52" s="8" t="s">
        <v>73</v>
      </c>
      <c r="B52" s="9">
        <v>356029.34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2" ref="K52:K63">SUM(B52:J52)</f>
        <v>356029.34</v>
      </c>
    </row>
    <row r="53" spans="1:11" ht="16.5" customHeight="1">
      <c r="A53" s="8" t="s">
        <v>74</v>
      </c>
      <c r="B53" s="9">
        <v>52308.01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2"/>
        <v>52308.01</v>
      </c>
    </row>
    <row r="54" spans="1:11" ht="16.5" customHeight="1">
      <c r="A54" s="8" t="s">
        <v>5</v>
      </c>
      <c r="B54" s="7">
        <v>0</v>
      </c>
      <c r="C54" s="9">
        <v>341570.75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2"/>
        <v>341570.75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462488.03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2"/>
        <v>462488.03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267780.6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2"/>
        <v>267780.6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317088.17</v>
      </c>
      <c r="G57" s="7">
        <v>0</v>
      </c>
      <c r="H57" s="7">
        <v>0</v>
      </c>
      <c r="I57" s="7">
        <v>0</v>
      </c>
      <c r="J57" s="7">
        <v>0</v>
      </c>
      <c r="K57" s="6">
        <f t="shared" si="12"/>
        <v>317088.17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338232.39</v>
      </c>
      <c r="H58" s="7">
        <v>0</v>
      </c>
      <c r="I58" s="7">
        <v>0</v>
      </c>
      <c r="J58" s="7">
        <v>0</v>
      </c>
      <c r="K58" s="6">
        <f t="shared" si="12"/>
        <v>338232.39</v>
      </c>
    </row>
    <row r="59" spans="1:11" ht="16.5" customHeight="1">
      <c r="A59" s="8" t="s">
        <v>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319500.29</v>
      </c>
      <c r="I59" s="7">
        <v>0</v>
      </c>
      <c r="J59" s="7">
        <v>0</v>
      </c>
      <c r="K59" s="6">
        <f t="shared" si="12"/>
        <v>319500.29</v>
      </c>
    </row>
    <row r="60" spans="1:11" ht="16.5" customHeight="1">
      <c r="A60" s="8" t="s">
        <v>67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2"/>
        <v>0</v>
      </c>
    </row>
    <row r="61" spans="1:11" ht="16.5" customHeight="1">
      <c r="A61" s="8" t="s">
        <v>68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160279.45</v>
      </c>
      <c r="J61" s="7">
        <v>0</v>
      </c>
      <c r="K61" s="6">
        <f t="shared" si="12"/>
        <v>160279.45</v>
      </c>
    </row>
    <row r="62" spans="1:11" ht="16.5" customHeight="1">
      <c r="A62" s="8" t="s">
        <v>69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322635.44</v>
      </c>
      <c r="J62" s="7">
        <v>0</v>
      </c>
      <c r="K62" s="6">
        <f t="shared" si="12"/>
        <v>322635.44</v>
      </c>
    </row>
    <row r="63" spans="1:11" ht="16.5" customHeight="1">
      <c r="A63" s="5" t="s">
        <v>70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104332.31</v>
      </c>
      <c r="K63" s="3">
        <f t="shared" si="12"/>
        <v>104332.31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55</v>
      </c>
      <c r="B69" s="9">
        <f>SUM(B71:B80)</f>
        <v>90993.03</v>
      </c>
    </row>
    <row r="70" spans="1:2" ht="14.25">
      <c r="A70" s="12"/>
      <c r="B70" s="9"/>
    </row>
    <row r="71" spans="1:2" ht="14.25">
      <c r="A71" s="8" t="s">
        <v>56</v>
      </c>
      <c r="B71" s="9">
        <v>1097.36</v>
      </c>
    </row>
    <row r="72" spans="1:2" ht="14.25">
      <c r="A72" s="8" t="s">
        <v>57</v>
      </c>
      <c r="B72" s="9">
        <v>10469.92</v>
      </c>
    </row>
    <row r="73" spans="1:2" ht="14.25">
      <c r="A73" s="8" t="s">
        <v>58</v>
      </c>
      <c r="B73" s="9">
        <v>23955.01</v>
      </c>
    </row>
    <row r="74" spans="1:2" ht="14.25">
      <c r="A74" s="8" t="s">
        <v>59</v>
      </c>
      <c r="B74" s="9">
        <v>8516.52</v>
      </c>
    </row>
    <row r="75" spans="1:2" ht="14.25">
      <c r="A75" s="8" t="s">
        <v>60</v>
      </c>
      <c r="B75" s="9">
        <v>6596.12</v>
      </c>
    </row>
    <row r="76" spans="1:2" ht="14.25">
      <c r="A76" s="8" t="s">
        <v>61</v>
      </c>
      <c r="B76" s="9">
        <v>21663.76</v>
      </c>
    </row>
    <row r="77" spans="1:2" ht="14.25">
      <c r="A77" s="8" t="s">
        <v>62</v>
      </c>
      <c r="B77" s="9">
        <v>8138.11</v>
      </c>
    </row>
    <row r="78" spans="1:2" ht="14.25">
      <c r="A78" s="8" t="s">
        <v>63</v>
      </c>
      <c r="B78" s="9">
        <v>509.03</v>
      </c>
    </row>
    <row r="79" spans="1:2" ht="14.25">
      <c r="A79" s="8" t="s">
        <v>64</v>
      </c>
      <c r="B79" s="9">
        <v>8938.01</v>
      </c>
    </row>
    <row r="80" spans="1:2" ht="14.25">
      <c r="A80" s="5" t="s">
        <v>65</v>
      </c>
      <c r="B80" s="57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2019-11-22T17:55:29Z</dcterms:modified>
  <cp:category/>
  <cp:version/>
  <cp:contentType/>
  <cp:contentStatus/>
</cp:coreProperties>
</file>