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<sst xmlns="http://schemas.openxmlformats.org/spreadsheetml/2006/main" count="76" uniqueCount="75">
  <si>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</si>
  <si>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</si>
  <si>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</si>
  <si>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</si>
  <si>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</si>
  <si>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</si>
  <si>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</si>
  <si>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</si>
  <si>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</si>
  <si>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</si>
  <si>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</si>
  <si>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</si>
  <si>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</si>
  <si>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</si>
  <si>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</si>
  <si>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</si>
  <si>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</si>
  <si>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</si>
  <si>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</si>
  <si>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</si>
  <si>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</si>
  <si>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</si>
  <si>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</si>
  <si>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</si>
  <si>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</si>
  <si>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</si>
  <si>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</si>
  <si>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</si>
  <si>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</si>
  <si>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</si>
  <si>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</si>
  <si>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</si>
  <si>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</si>
  <si>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</si>
  <si>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</si>
  <si>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</si>
  <si>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</si>
  <si>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</si>
  <si>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</si>
  <si>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</si>
  <si>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</si>
  <si>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</si>
  <si>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</si>
  <si>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</si>
  <si>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</si>
  <si>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</si>
  <si>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</si>
  <si>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</si>
  <si>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</si>
  <si>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</si>
  <si>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</si>
  <si>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</si>
  <si>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</si>
  <si>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</si>
  <si>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</si>
  <si>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</si>
  <si>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</si>
  <si>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</si>
  <si>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</si>
  <si>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</si>
  <si>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</si>
  <si>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</si>
  <si>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</si>
  <si>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</si>
  <si>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</si>
  <si>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</si>
  <si>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</si>
  <si>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</si>
  <si>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</si>
  <si>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</si>
  <si>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</si>
  <si>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29/11/19 - VENCIMENTO 06/12/19</t>
  </si>
  <si>
    <t>5.2.12. Ajuste Saldo de Remuneração</t>
  </si>
  <si>
    <t>5.3. Revisão de Remuneração pelo Transporte Coletivo ¹</t>
  </si>
  <si>
    <t>¹   Ajuste dos valores da energia para tração (trólebus) de jun/19.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</si>
</sst>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113111</v>
      </c>
      <c r="C7" s="10">
        <f>C8+C11</f>
        <v>138843</v>
      </c>
      <c r="D7" s="10">
        <f aca="true" t="shared" si="0" ref="D7:K7">D8+D11</f>
        <v>393807</v>
      </c>
      <c r="E7" s="10">
        <f t="shared" si="0"/>
        <v>334480</v>
      </c>
      <c r="F7" s="10">
        <f t="shared" si="0"/>
        <v>317230</v>
      </c>
      <c r="G7" s="10">
        <f t="shared" si="0"/>
        <v>193975</v>
      </c>
      <c r="H7" s="10">
        <f t="shared" si="0"/>
        <v>89881</v>
      </c>
      <c r="I7" s="10">
        <f t="shared" si="0"/>
        <v>149276</v>
      </c>
      <c r="J7" s="10">
        <f t="shared" si="0"/>
        <v>169267</v>
      </c>
      <c r="K7" s="10">
        <f t="shared" si="0"/>
        <v>283603</v>
      </c>
      <c r="L7" s="10">
        <f>SUM(B7:K7)</f>
        <v>2183473</v>
      </c>
      <c r="M7" s="11"/>
    </row>
    <row r="8" spans="1:13" ht="17.25" customHeight="1">
      <c r="A8" s="12" t="s">
        <v>18</v>
      </c>
      <c r="B8" s="13">
        <f>B9+B10</f>
        <v>8275</v>
      </c>
      <c r="C8" s="13">
        <f aca="true" t="shared" si="1" ref="C8:K8">C9+C10</f>
        <v>9495</v>
      </c>
      <c r="D8" s="13">
        <f t="shared" si="1"/>
        <v>28015</v>
      </c>
      <c r="E8" s="13">
        <f t="shared" si="1"/>
        <v>21972</v>
      </c>
      <c r="F8" s="13">
        <f t="shared" si="1"/>
        <v>18456</v>
      </c>
      <c r="G8" s="13">
        <f t="shared" si="1"/>
        <v>13931</v>
      </c>
      <c r="H8" s="13">
        <f t="shared" si="1"/>
        <v>6170</v>
      </c>
      <c r="I8" s="13">
        <f t="shared" si="1"/>
        <v>8830</v>
      </c>
      <c r="J8" s="13">
        <f t="shared" si="1"/>
        <v>12865</v>
      </c>
      <c r="K8" s="13">
        <f t="shared" si="1"/>
        <v>19232</v>
      </c>
      <c r="L8" s="13">
        <f>SUM(B8:K8)</f>
        <v>147241</v>
      </c>
      <c r="M8"/>
    </row>
    <row r="9" spans="1:13" ht="17.25" customHeight="1">
      <c r="A9" s="14" t="s">
        <v>19</v>
      </c>
      <c r="B9" s="15">
        <v>8273</v>
      </c>
      <c r="C9" s="15">
        <v>9495</v>
      </c>
      <c r="D9" s="15">
        <v>28015</v>
      </c>
      <c r="E9" s="15">
        <v>21972</v>
      </c>
      <c r="F9" s="15">
        <v>18456</v>
      </c>
      <c r="G9" s="15">
        <v>13931</v>
      </c>
      <c r="H9" s="15">
        <v>6170</v>
      </c>
      <c r="I9" s="15">
        <v>8830</v>
      </c>
      <c r="J9" s="15">
        <v>12865</v>
      </c>
      <c r="K9" s="15">
        <v>19232</v>
      </c>
      <c r="L9" s="13">
        <f>SUM(B9:K9)</f>
        <v>147239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104836</v>
      </c>
      <c r="C11" s="15">
        <v>129348</v>
      </c>
      <c r="D11" s="15">
        <v>365792</v>
      </c>
      <c r="E11" s="15">
        <v>312508</v>
      </c>
      <c r="F11" s="15">
        <v>298774</v>
      </c>
      <c r="G11" s="15">
        <v>180044</v>
      </c>
      <c r="H11" s="15">
        <v>83711</v>
      </c>
      <c r="I11" s="15">
        <v>140446</v>
      </c>
      <c r="J11" s="15">
        <v>156402</v>
      </c>
      <c r="K11" s="15">
        <v>264371</v>
      </c>
      <c r="L11" s="13">
        <f>SUM(B11:K11)</f>
        <v>2036232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667497.12</v>
      </c>
      <c r="C17" s="25">
        <f aca="true" t="shared" si="2" ref="C17:L17">C18+C19+C20+C21+C22</f>
        <v>454332.92</v>
      </c>
      <c r="D17" s="25">
        <f t="shared" si="2"/>
        <v>1463033.9000000001</v>
      </c>
      <c r="E17" s="25">
        <f t="shared" si="2"/>
        <v>1262319.1199999999</v>
      </c>
      <c r="F17" s="25">
        <f t="shared" si="2"/>
        <v>1072032.52</v>
      </c>
      <c r="G17" s="25">
        <f t="shared" si="2"/>
        <v>741657.9299999999</v>
      </c>
      <c r="H17" s="25">
        <f t="shared" si="2"/>
        <v>353139.82999999996</v>
      </c>
      <c r="I17" s="25">
        <f t="shared" si="2"/>
        <v>531825.3300000001</v>
      </c>
      <c r="J17" s="25">
        <f t="shared" si="2"/>
        <v>676163.6599999999</v>
      </c>
      <c r="K17" s="25">
        <f t="shared" si="2"/>
        <v>864809.26</v>
      </c>
      <c r="L17" s="25">
        <f t="shared" si="2"/>
        <v>8086811.59</v>
      </c>
      <c r="M17"/>
    </row>
    <row r="18" spans="1:13" ht="17.25" customHeight="1">
      <c r="A18" s="26" t="s">
        <v>25</v>
      </c>
      <c r="B18" s="33">
        <f aca="true" t="shared" si="3" ref="B18:K18">ROUND(B13*B7,2)</f>
        <v>651100.85</v>
      </c>
      <c r="C18" s="33">
        <f t="shared" si="3"/>
        <v>430635.45</v>
      </c>
      <c r="D18" s="33">
        <f t="shared" si="3"/>
        <v>1454644.3</v>
      </c>
      <c r="E18" s="33">
        <f t="shared" si="3"/>
        <v>1249483.49</v>
      </c>
      <c r="F18" s="33">
        <f t="shared" si="3"/>
        <v>1049016.16</v>
      </c>
      <c r="G18" s="33">
        <f t="shared" si="3"/>
        <v>704846.96</v>
      </c>
      <c r="H18" s="33">
        <f t="shared" si="3"/>
        <v>359847.57</v>
      </c>
      <c r="I18" s="33">
        <f t="shared" si="3"/>
        <v>496387.48</v>
      </c>
      <c r="J18" s="33">
        <f t="shared" si="3"/>
        <v>606043.57</v>
      </c>
      <c r="K18" s="33">
        <f t="shared" si="3"/>
        <v>829056.65</v>
      </c>
      <c r="L18" s="33">
        <f>SUM(B18:K18)</f>
        <v>7831062.48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12644.68</v>
      </c>
      <c r="C19" s="33">
        <f t="shared" si="4"/>
        <v>19052.91</v>
      </c>
      <c r="D19" s="33">
        <f t="shared" si="4"/>
        <v>-11201.27</v>
      </c>
      <c r="E19" s="33">
        <f t="shared" si="4"/>
        <v>7478.79</v>
      </c>
      <c r="F19" s="33">
        <f t="shared" si="4"/>
        <v>16222.53</v>
      </c>
      <c r="G19" s="33">
        <f t="shared" si="4"/>
        <v>29750.03</v>
      </c>
      <c r="H19" s="33">
        <f t="shared" si="4"/>
        <v>-14801.39</v>
      </c>
      <c r="I19" s="33">
        <f t="shared" si="4"/>
        <v>52049.62</v>
      </c>
      <c r="J19" s="33">
        <f t="shared" si="4"/>
        <v>60042.26</v>
      </c>
      <c r="K19" s="33">
        <f t="shared" si="4"/>
        <v>17125.34</v>
      </c>
      <c r="L19" s="33">
        <f>SUM(B19:K19)</f>
        <v>188363.5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+B26+B31+B45</f>
        <v>-477492.85</v>
      </c>
      <c r="C25" s="33">
        <f t="shared" si="5"/>
        <v>-41441.74</v>
      </c>
      <c r="D25" s="33">
        <f t="shared" si="5"/>
        <v>-370091.48</v>
      </c>
      <c r="E25" s="33">
        <f t="shared" si="5"/>
        <v>-111815.48000000001</v>
      </c>
      <c r="F25" s="33">
        <f t="shared" si="5"/>
        <v>-891062.91</v>
      </c>
      <c r="G25" s="33">
        <f t="shared" si="5"/>
        <v>-64379.630000000005</v>
      </c>
      <c r="H25" s="33">
        <f t="shared" si="5"/>
        <v>-67323.48000000001</v>
      </c>
      <c r="I25" s="33">
        <f t="shared" si="5"/>
        <v>-202508.50999999998</v>
      </c>
      <c r="J25" s="33">
        <f t="shared" si="5"/>
        <v>-58686.86</v>
      </c>
      <c r="K25" s="33">
        <f t="shared" si="5"/>
        <v>-87331.02</v>
      </c>
      <c r="L25" s="33">
        <f aca="true" t="shared" si="6" ref="L25:L31">SUM(B25:K25)</f>
        <v>-2372133.9599999995</v>
      </c>
      <c r="M25"/>
    </row>
    <row r="26" spans="1:13" ht="18.75" customHeight="1">
      <c r="A26" s="27" t="s">
        <v>31</v>
      </c>
      <c r="B26" s="33">
        <f>B27+B28+B29+B30</f>
        <v>-35573.9</v>
      </c>
      <c r="C26" s="33">
        <f aca="true" t="shared" si="7" ref="C26:K26">C27+C28+C29+C30</f>
        <v>-40828.5</v>
      </c>
      <c r="D26" s="33">
        <f t="shared" si="7"/>
        <v>-120464.5</v>
      </c>
      <c r="E26" s="33">
        <f t="shared" si="7"/>
        <v>-94479.6</v>
      </c>
      <c r="F26" s="33">
        <f t="shared" si="7"/>
        <v>-79360.8</v>
      </c>
      <c r="G26" s="33">
        <f t="shared" si="7"/>
        <v>-59903.3</v>
      </c>
      <c r="H26" s="33">
        <f t="shared" si="7"/>
        <v>-26531</v>
      </c>
      <c r="I26" s="33">
        <f t="shared" si="7"/>
        <v>-52286.329999999994</v>
      </c>
      <c r="J26" s="33">
        <f t="shared" si="7"/>
        <v>-55319.5</v>
      </c>
      <c r="K26" s="33">
        <f t="shared" si="7"/>
        <v>-82697.6</v>
      </c>
      <c r="L26" s="33">
        <f t="shared" si="6"/>
        <v>-647445.0299999999</v>
      </c>
      <c r="M26"/>
    </row>
    <row r="27" spans="1:13" s="36" customFormat="1" ht="18.75" customHeight="1">
      <c r="A27" s="34" t="s">
        <v>58</v>
      </c>
      <c r="B27" s="33">
        <f>-ROUND((B9)*$E$3,2)</f>
        <v>-35573.9</v>
      </c>
      <c r="C27" s="33">
        <f aca="true" t="shared" si="8" ref="C27:K27">-ROUND((C9)*$E$3,2)</f>
        <v>-40828.5</v>
      </c>
      <c r="D27" s="33">
        <f t="shared" si="8"/>
        <v>-120464.5</v>
      </c>
      <c r="E27" s="33">
        <f t="shared" si="8"/>
        <v>-94479.6</v>
      </c>
      <c r="F27" s="33">
        <f t="shared" si="8"/>
        <v>-79360.8</v>
      </c>
      <c r="G27" s="33">
        <f t="shared" si="8"/>
        <v>-59903.3</v>
      </c>
      <c r="H27" s="33">
        <f t="shared" si="8"/>
        <v>-26531</v>
      </c>
      <c r="I27" s="33">
        <f t="shared" si="8"/>
        <v>-37969</v>
      </c>
      <c r="J27" s="33">
        <f t="shared" si="8"/>
        <v>-55319.5</v>
      </c>
      <c r="K27" s="33">
        <f t="shared" si="8"/>
        <v>-82697.6</v>
      </c>
      <c r="L27" s="33">
        <f t="shared" si="6"/>
        <v>-633127.7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-22.02</v>
      </c>
      <c r="J29" s="17">
        <v>0</v>
      </c>
      <c r="K29" s="17">
        <v>0</v>
      </c>
      <c r="L29" s="33">
        <f t="shared" si="6"/>
        <v>-22.02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-14295.31</v>
      </c>
      <c r="J30" s="17">
        <v>0</v>
      </c>
      <c r="K30" s="17">
        <v>0</v>
      </c>
      <c r="L30" s="33">
        <f t="shared" si="6"/>
        <v>-14295.31</v>
      </c>
      <c r="M30"/>
    </row>
    <row r="31" spans="1:13" s="36" customFormat="1" ht="18.75" customHeight="1">
      <c r="A31" s="27" t="s">
        <v>35</v>
      </c>
      <c r="B31" s="38">
        <f>SUM(B32:B43)</f>
        <v>-180806.4</v>
      </c>
      <c r="C31" s="38">
        <f aca="true" t="shared" si="9" ref="C31:K31">SUM(C32:C43)</f>
        <v>-613.24</v>
      </c>
      <c r="D31" s="38">
        <f t="shared" si="9"/>
        <v>-249626.97999999998</v>
      </c>
      <c r="E31" s="38">
        <f t="shared" si="9"/>
        <v>-17335.879999999997</v>
      </c>
      <c r="F31" s="38">
        <f t="shared" si="9"/>
        <v>-811702.11</v>
      </c>
      <c r="G31" s="38">
        <f t="shared" si="9"/>
        <v>-4476.33</v>
      </c>
      <c r="H31" s="38">
        <f t="shared" si="9"/>
        <v>-40792.48</v>
      </c>
      <c r="I31" s="38">
        <f t="shared" si="9"/>
        <v>-150222.18</v>
      </c>
      <c r="J31" s="38">
        <f t="shared" si="9"/>
        <v>-3367.36</v>
      </c>
      <c r="K31" s="38">
        <f t="shared" si="9"/>
        <v>-4633.42</v>
      </c>
      <c r="L31" s="33">
        <f t="shared" si="6"/>
        <v>-1463576.38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5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-4391.92</v>
      </c>
      <c r="C35" s="17">
        <v>-613.24</v>
      </c>
      <c r="D35" s="17">
        <v>-3700.43</v>
      </c>
      <c r="E35" s="17">
        <v>-12743.38</v>
      </c>
      <c r="F35" s="17">
        <v>-11702.11</v>
      </c>
      <c r="G35" s="17">
        <v>-4476.33</v>
      </c>
      <c r="H35" s="17">
        <v>0</v>
      </c>
      <c r="I35" s="17">
        <v>-7138.18</v>
      </c>
      <c r="J35" s="17">
        <v>-3367.36</v>
      </c>
      <c r="K35" s="17">
        <v>-4633.42</v>
      </c>
      <c r="L35" s="30">
        <f t="shared" si="10"/>
        <v>-52766.37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-1694000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-1694000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2" ht="18.75" customHeight="1">
      <c r="A43" s="37" t="s">
        <v>72</v>
      </c>
      <c r="B43" s="33">
        <v>-96279.03</v>
      </c>
      <c r="C43" s="17"/>
      <c r="D43" s="33">
        <v>-245926.55</v>
      </c>
      <c r="E43" s="17"/>
      <c r="F43" s="17"/>
      <c r="G43" s="17"/>
      <c r="H43" s="33">
        <v>-32899.62</v>
      </c>
      <c r="I43" s="33">
        <v>-143084</v>
      </c>
      <c r="J43" s="17"/>
      <c r="K43" s="17"/>
      <c r="L43" s="33">
        <f t="shared" si="10"/>
        <v>-518189.19999999995</v>
      </c>
    </row>
    <row r="44" spans="1:13" ht="12" customHeight="1">
      <c r="A44" s="14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8"/>
      <c r="M44" s="39"/>
    </row>
    <row r="45" spans="1:13" ht="18.75" customHeight="1">
      <c r="A45" s="27" t="s">
        <v>73</v>
      </c>
      <c r="B45" s="33">
        <v>-261112.55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3">
        <f t="shared" si="10"/>
        <v>-261112.55</v>
      </c>
      <c r="M45" s="39"/>
    </row>
    <row r="46" spans="1:13" ht="12" customHeight="1">
      <c r="A46" s="27"/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30">
        <f>SUM(B46:K46)</f>
        <v>0</v>
      </c>
      <c r="M46" s="40"/>
    </row>
    <row r="47" spans="1:13" ht="18.75" customHeight="1">
      <c r="A47" s="19" t="s">
        <v>47</v>
      </c>
      <c r="B47" s="41">
        <f aca="true" t="shared" si="11" ref="B47:K47">+B25+B17</f>
        <v>190004.27000000002</v>
      </c>
      <c r="C47" s="41">
        <f t="shared" si="11"/>
        <v>412891.18</v>
      </c>
      <c r="D47" s="41">
        <f t="shared" si="11"/>
        <v>1092942.4200000002</v>
      </c>
      <c r="E47" s="41">
        <f t="shared" si="11"/>
        <v>1150503.64</v>
      </c>
      <c r="F47" s="41">
        <f t="shared" si="11"/>
        <v>180969.61</v>
      </c>
      <c r="G47" s="41">
        <f t="shared" si="11"/>
        <v>677278.2999999999</v>
      </c>
      <c r="H47" s="41">
        <f t="shared" si="11"/>
        <v>285816.35</v>
      </c>
      <c r="I47" s="41">
        <f t="shared" si="11"/>
        <v>329316.82000000007</v>
      </c>
      <c r="J47" s="41">
        <f t="shared" si="11"/>
        <v>617476.7999999999</v>
      </c>
      <c r="K47" s="41">
        <f t="shared" si="11"/>
        <v>777478.24</v>
      </c>
      <c r="L47" s="42">
        <f>SUM(B47:K47)</f>
        <v>5714677.63</v>
      </c>
      <c r="M47" s="43"/>
    </row>
    <row r="48" spans="1:12" ht="18.75" customHeight="1">
      <c r="A48" s="27" t="s">
        <v>48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</row>
    <row r="49" spans="1:13" ht="18.75" customHeight="1">
      <c r="A49" s="27" t="s">
        <v>49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  <c r="M49"/>
    </row>
    <row r="50" spans="1:12" ht="12" customHeight="1">
      <c r="A50" s="19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2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" customHeight="1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3" ht="18.75" customHeight="1">
      <c r="A53" s="46" t="s">
        <v>50</v>
      </c>
      <c r="B53" s="41">
        <f>SUM(B54:B65)</f>
        <v>190004.27</v>
      </c>
      <c r="C53" s="41">
        <f aca="true" t="shared" si="12" ref="C53:K53">SUM(C54:C65)</f>
        <v>412891.19</v>
      </c>
      <c r="D53" s="41">
        <f t="shared" si="12"/>
        <v>1092942.41</v>
      </c>
      <c r="E53" s="41">
        <f t="shared" si="12"/>
        <v>1150503.65</v>
      </c>
      <c r="F53" s="41">
        <f t="shared" si="12"/>
        <v>180969.61</v>
      </c>
      <c r="G53" s="41">
        <f t="shared" si="12"/>
        <v>677278.29</v>
      </c>
      <c r="H53" s="41">
        <f t="shared" si="12"/>
        <v>285816.35</v>
      </c>
      <c r="I53" s="41">
        <f t="shared" si="12"/>
        <v>329316.82</v>
      </c>
      <c r="J53" s="41">
        <f t="shared" si="12"/>
        <v>617476.8</v>
      </c>
      <c r="K53" s="41">
        <f t="shared" si="12"/>
        <v>777478.24</v>
      </c>
      <c r="L53" s="47">
        <f>SUM(B53:K53)</f>
        <v>5714677.63</v>
      </c>
      <c r="M53" s="40"/>
    </row>
    <row r="54" spans="1:13" ht="18.75" customHeight="1">
      <c r="A54" s="48" t="s">
        <v>51</v>
      </c>
      <c r="B54" s="49">
        <v>190004.27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aca="true" t="shared" si="13" ref="L54:L65">SUM(B54:K54)</f>
        <v>190004.27</v>
      </c>
      <c r="M54" s="40"/>
    </row>
    <row r="55" spans="1:12" ht="18.75" customHeight="1">
      <c r="A55" s="48" t="s">
        <v>61</v>
      </c>
      <c r="B55" s="17">
        <v>0</v>
      </c>
      <c r="C55" s="49">
        <v>360866.9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360866.9</v>
      </c>
    </row>
    <row r="56" spans="1:12" ht="18.75" customHeight="1">
      <c r="A56" s="48" t="s">
        <v>62</v>
      </c>
      <c r="B56" s="17">
        <v>0</v>
      </c>
      <c r="C56" s="49">
        <v>52024.29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52024.29</v>
      </c>
    </row>
    <row r="57" spans="1:12" ht="18.75" customHeight="1">
      <c r="A57" s="48" t="s">
        <v>52</v>
      </c>
      <c r="B57" s="17">
        <v>0</v>
      </c>
      <c r="C57" s="17">
        <v>0</v>
      </c>
      <c r="D57" s="50">
        <v>1092942.41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1092942.41</v>
      </c>
    </row>
    <row r="58" spans="1:12" ht="18.75" customHeight="1">
      <c r="A58" s="48" t="s">
        <v>53</v>
      </c>
      <c r="B58" s="17">
        <v>0</v>
      </c>
      <c r="C58" s="17">
        <v>0</v>
      </c>
      <c r="D58" s="17">
        <v>0</v>
      </c>
      <c r="E58" s="50">
        <v>1150503.65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1150503.65</v>
      </c>
    </row>
    <row r="59" spans="1:12" ht="18.75" customHeight="1">
      <c r="A59" s="48" t="s">
        <v>54</v>
      </c>
      <c r="B59" s="17">
        <v>0</v>
      </c>
      <c r="C59" s="17">
        <v>0</v>
      </c>
      <c r="D59" s="17">
        <v>0</v>
      </c>
      <c r="E59" s="17">
        <v>0</v>
      </c>
      <c r="F59" s="50">
        <v>180969.61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180969.61</v>
      </c>
    </row>
    <row r="60" spans="1:12" ht="18.75" customHeight="1">
      <c r="A60" s="48" t="s">
        <v>55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50">
        <v>677278.29</v>
      </c>
      <c r="H60" s="17">
        <v>0</v>
      </c>
      <c r="I60" s="17">
        <v>0</v>
      </c>
      <c r="J60" s="17">
        <v>0</v>
      </c>
      <c r="K60" s="17">
        <v>0</v>
      </c>
      <c r="L60" s="47">
        <f t="shared" si="13"/>
        <v>677278.29</v>
      </c>
    </row>
    <row r="61" spans="1:12" ht="18.75" customHeight="1">
      <c r="A61" s="48" t="s">
        <v>56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50">
        <v>285816.35</v>
      </c>
      <c r="I61" s="17">
        <v>0</v>
      </c>
      <c r="J61" s="17">
        <v>0</v>
      </c>
      <c r="K61" s="17">
        <v>0</v>
      </c>
      <c r="L61" s="47">
        <f t="shared" si="13"/>
        <v>285816.35</v>
      </c>
    </row>
    <row r="62" spans="1:12" ht="18.75" customHeight="1">
      <c r="A62" s="48" t="s">
        <v>57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50">
        <v>329316.82</v>
      </c>
      <c r="J62" s="17">
        <v>0</v>
      </c>
      <c r="K62" s="17">
        <v>0</v>
      </c>
      <c r="L62" s="47">
        <f t="shared" si="13"/>
        <v>329316.82</v>
      </c>
    </row>
    <row r="63" spans="1:12" ht="18.75" customHeight="1">
      <c r="A63" s="48" t="s">
        <v>59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50">
        <v>617476.8</v>
      </c>
      <c r="K63" s="17">
        <v>0</v>
      </c>
      <c r="L63" s="47">
        <f t="shared" si="13"/>
        <v>617476.8</v>
      </c>
    </row>
    <row r="64" spans="1:12" ht="18.75" customHeight="1">
      <c r="A64" s="48" t="s">
        <v>69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449693.41</v>
      </c>
      <c r="L64" s="47">
        <f t="shared" si="13"/>
        <v>449693.41</v>
      </c>
    </row>
    <row r="65" spans="1:12" ht="18.75" customHeight="1">
      <c r="A65" s="51" t="s">
        <v>70</v>
      </c>
      <c r="B65" s="55">
        <v>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2">
        <v>327784.83</v>
      </c>
      <c r="L65" s="53">
        <f t="shared" si="13"/>
        <v>327784.83</v>
      </c>
    </row>
    <row r="66" spans="1:10" ht="18" customHeight="1">
      <c r="A66" t="s">
        <v>74</v>
      </c>
      <c r="H66"/>
      <c r="I66"/>
      <c r="J66"/>
    </row>
    <row r="67" spans="1:11" ht="18" customHeight="1">
      <c r="A67" s="56"/>
      <c r="I67"/>
      <c r="J67"/>
      <c r="K67"/>
    </row>
    <row r="68" spans="1:11" ht="18" customHeight="1">
      <c r="A68" s="54"/>
      <c r="I68"/>
      <c r="K68"/>
    </row>
    <row r="69" spans="10:11" ht="18" customHeight="1">
      <c r="J69"/>
      <c r="K69"/>
    </row>
    <row r="70" ht="14.25"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2019-12-06T21:55:20Z</dcterms:modified>
  <cp:category/>
  <cp:version/>
  <cp:contentType/>
  <cp:contentStatus/>
</cp:coreProperties>
</file>