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<sst xmlns="http://schemas.openxmlformats.org/spreadsheetml/2006/main" count="75" uniqueCount="74">
  <si>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</si>
  <si>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</si>
  <si>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</si>
  <si>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</si>
  <si>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</si>
  <si>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</si>
  <si>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</si>
  <si>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</si>
  <si>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</si>
  <si>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</si>
  <si>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</si>
  <si>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</si>
  <si>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</si>
  <si>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</si>
  <si>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</si>
  <si>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</si>
  <si>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</si>
  <si>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</si>
  <si>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</si>
  <si>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</si>
  <si>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</si>
  <si>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</si>
  <si>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</si>
  <si>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</si>
  <si>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</si>
  <si>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</si>
  <si>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</si>
  <si>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</si>
  <si>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</si>
  <si>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</si>
  <si>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</si>
  <si>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</si>
  <si>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</si>
  <si>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</si>
  <si>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</si>
  <si>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</si>
  <si>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</si>
  <si>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</si>
  <si>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</si>
  <si>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</si>
  <si>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</si>
  <si>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</si>
  <si>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</si>
  <si>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</si>
  <si>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</si>
  <si>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</si>
  <si>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</si>
  <si>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</si>
  <si>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</si>
  <si>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</si>
  <si>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</si>
  <si>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</si>
  <si>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</si>
  <si>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</si>
  <si>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</si>
  <si>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</si>
  <si>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</si>
  <si>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</si>
  <si>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</si>
  <si>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</si>
  <si>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</si>
  <si>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</si>
  <si>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</si>
  <si>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</si>
  <si>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</si>
  <si>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</si>
  <si>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</si>
  <si>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</si>
  <si>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</si>
  <si>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</si>
  <si>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</si>
  <si>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28/11/19 - VENCIMENTO 05/12/19</t>
  </si>
  <si>
    <t>5.3. Revisão de Remuneração pelo Transporte Coletivo ¹</t>
  </si>
  <si>
    <t>¹ Reajuste da tarifa de remuneração de 08/08/19 a 08/09/19.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</si>
</sst>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4" width="17.75390625" style="1" customWidth="1"/>
    <col min="15" max="16384" width="9.00390625" style="1" customWidth="1"/>
  </cols>
  <sheetData>
    <row r="1" spans="1:12" ht="25.5" customHeight="1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107012</v>
      </c>
      <c r="C7" s="10">
        <f>C8+C11</f>
        <v>132279</v>
      </c>
      <c r="D7" s="10">
        <f aca="true" t="shared" si="0" ref="D7:K7">D8+D11</f>
        <v>370109</v>
      </c>
      <c r="E7" s="10">
        <f t="shared" si="0"/>
        <v>306890</v>
      </c>
      <c r="F7" s="10">
        <f t="shared" si="0"/>
        <v>294750</v>
      </c>
      <c r="G7" s="10">
        <f t="shared" si="0"/>
        <v>189322</v>
      </c>
      <c r="H7" s="10">
        <f t="shared" si="0"/>
        <v>88136</v>
      </c>
      <c r="I7" s="10">
        <f t="shared" si="0"/>
        <v>145343</v>
      </c>
      <c r="J7" s="10">
        <f t="shared" si="0"/>
        <v>166274</v>
      </c>
      <c r="K7" s="10">
        <f t="shared" si="0"/>
        <v>275389</v>
      </c>
      <c r="L7" s="10">
        <f>SUM(B7:K7)</f>
        <v>2075504</v>
      </c>
      <c r="M7" s="11"/>
    </row>
    <row r="8" spans="1:13" ht="17.25" customHeight="1">
      <c r="A8" s="12" t="s">
        <v>18</v>
      </c>
      <c r="B8" s="13">
        <f>B9+B10</f>
        <v>7239</v>
      </c>
      <c r="C8" s="13">
        <f aca="true" t="shared" si="1" ref="C8:K8">C9+C10</f>
        <v>8001</v>
      </c>
      <c r="D8" s="13">
        <f t="shared" si="1"/>
        <v>23654</v>
      </c>
      <c r="E8" s="13">
        <f t="shared" si="1"/>
        <v>17713</v>
      </c>
      <c r="F8" s="13">
        <f t="shared" si="1"/>
        <v>15101</v>
      </c>
      <c r="G8" s="13">
        <f t="shared" si="1"/>
        <v>12321</v>
      </c>
      <c r="H8" s="13">
        <f t="shared" si="1"/>
        <v>5522</v>
      </c>
      <c r="I8" s="13">
        <f t="shared" si="1"/>
        <v>7876</v>
      </c>
      <c r="J8" s="13">
        <f t="shared" si="1"/>
        <v>11666</v>
      </c>
      <c r="K8" s="13">
        <f t="shared" si="1"/>
        <v>16375</v>
      </c>
      <c r="L8" s="13">
        <f>SUM(B8:K8)</f>
        <v>125468</v>
      </c>
      <c r="M8"/>
    </row>
    <row r="9" spans="1:13" ht="17.25" customHeight="1">
      <c r="A9" s="14" t="s">
        <v>19</v>
      </c>
      <c r="B9" s="15">
        <v>7237</v>
      </c>
      <c r="C9" s="15">
        <v>8001</v>
      </c>
      <c r="D9" s="15">
        <v>23654</v>
      </c>
      <c r="E9" s="15">
        <v>17713</v>
      </c>
      <c r="F9" s="15">
        <v>15101</v>
      </c>
      <c r="G9" s="15">
        <v>12321</v>
      </c>
      <c r="H9" s="15">
        <v>5522</v>
      </c>
      <c r="I9" s="15">
        <v>7876</v>
      </c>
      <c r="J9" s="15">
        <v>11666</v>
      </c>
      <c r="K9" s="15">
        <v>16375</v>
      </c>
      <c r="L9" s="13">
        <f>SUM(B9:K9)</f>
        <v>125466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99773</v>
      </c>
      <c r="C11" s="15">
        <v>124278</v>
      </c>
      <c r="D11" s="15">
        <v>346455</v>
      </c>
      <c r="E11" s="15">
        <v>289177</v>
      </c>
      <c r="F11" s="15">
        <v>279649</v>
      </c>
      <c r="G11" s="15">
        <v>177001</v>
      </c>
      <c r="H11" s="15">
        <v>82614</v>
      </c>
      <c r="I11" s="15">
        <v>137467</v>
      </c>
      <c r="J11" s="15">
        <v>154608</v>
      </c>
      <c r="K11" s="15">
        <v>259014</v>
      </c>
      <c r="L11" s="13">
        <f>SUM(B11:K11)</f>
        <v>1950036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631707.64</v>
      </c>
      <c r="C17" s="25">
        <f aca="true" t="shared" si="2" ref="C17:L17">C18+C19+C20+C21+C22</f>
        <v>433073.26999999996</v>
      </c>
      <c r="D17" s="25">
        <f t="shared" si="2"/>
        <v>1376172.2700000003</v>
      </c>
      <c r="E17" s="25">
        <f t="shared" si="2"/>
        <v>1158637.0099999998</v>
      </c>
      <c r="F17" s="25">
        <f t="shared" si="2"/>
        <v>996546.0800000001</v>
      </c>
      <c r="G17" s="25">
        <f t="shared" si="2"/>
        <v>724036.6799999999</v>
      </c>
      <c r="H17" s="25">
        <f t="shared" si="2"/>
        <v>346440.9099999999</v>
      </c>
      <c r="I17" s="25">
        <f t="shared" si="2"/>
        <v>517375.57</v>
      </c>
      <c r="J17" s="25">
        <f t="shared" si="2"/>
        <v>664385.85</v>
      </c>
      <c r="K17" s="25">
        <f t="shared" si="2"/>
        <v>840301.27</v>
      </c>
      <c r="L17" s="25">
        <f t="shared" si="2"/>
        <v>7688676.549999999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615993.18</v>
      </c>
      <c r="C18" s="33">
        <f t="shared" si="3"/>
        <v>410276.55</v>
      </c>
      <c r="D18" s="33">
        <f t="shared" si="3"/>
        <v>1367108.62</v>
      </c>
      <c r="E18" s="33">
        <f t="shared" si="3"/>
        <v>1146418.28</v>
      </c>
      <c r="F18" s="33">
        <f t="shared" si="3"/>
        <v>974679.3</v>
      </c>
      <c r="G18" s="33">
        <f t="shared" si="3"/>
        <v>687939.35</v>
      </c>
      <c r="H18" s="33">
        <f t="shared" si="3"/>
        <v>352861.29</v>
      </c>
      <c r="I18" s="33">
        <f t="shared" si="3"/>
        <v>483309.08</v>
      </c>
      <c r="J18" s="33">
        <f t="shared" si="3"/>
        <v>595327.43</v>
      </c>
      <c r="K18" s="33">
        <f t="shared" si="3"/>
        <v>805044.66</v>
      </c>
      <c r="L18" s="33">
        <f>SUM(B18:K18)</f>
        <v>7438957.739999999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11962.87</v>
      </c>
      <c r="C19" s="33">
        <f t="shared" si="4"/>
        <v>18152.16</v>
      </c>
      <c r="D19" s="33">
        <f t="shared" si="4"/>
        <v>-10527.22</v>
      </c>
      <c r="E19" s="33">
        <f t="shared" si="4"/>
        <v>6861.89</v>
      </c>
      <c r="F19" s="33">
        <f t="shared" si="4"/>
        <v>15072.95</v>
      </c>
      <c r="G19" s="33">
        <f t="shared" si="4"/>
        <v>29036.39</v>
      </c>
      <c r="H19" s="33">
        <f t="shared" si="4"/>
        <v>-14514.03</v>
      </c>
      <c r="I19" s="33">
        <f t="shared" si="4"/>
        <v>50678.26</v>
      </c>
      <c r="J19" s="33">
        <f t="shared" si="4"/>
        <v>58980.59</v>
      </c>
      <c r="K19" s="33">
        <f t="shared" si="4"/>
        <v>16629.34</v>
      </c>
      <c r="L19" s="33">
        <f>SUM(B19:K19)</f>
        <v>182333.19999999998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-111254.54999999999</v>
      </c>
      <c r="C25" s="33">
        <f t="shared" si="5"/>
        <v>-34404.3</v>
      </c>
      <c r="D25" s="33">
        <f t="shared" si="5"/>
        <v>-101712.2</v>
      </c>
      <c r="E25" s="33">
        <f t="shared" si="5"/>
        <v>-80758.4</v>
      </c>
      <c r="F25" s="33">
        <f t="shared" si="5"/>
        <v>1249533.7200000004</v>
      </c>
      <c r="G25" s="33">
        <f t="shared" si="5"/>
        <v>-52980.3</v>
      </c>
      <c r="H25" s="33">
        <f t="shared" si="5"/>
        <v>-31637.46</v>
      </c>
      <c r="I25" s="33">
        <f t="shared" si="5"/>
        <v>-50063.340000000004</v>
      </c>
      <c r="J25" s="33">
        <f t="shared" si="5"/>
        <v>-50163.8</v>
      </c>
      <c r="K25" s="33">
        <f t="shared" si="5"/>
        <v>-70412.5</v>
      </c>
      <c r="L25" s="33">
        <f aca="true" t="shared" si="6" ref="L25:L31">SUM(B25:K25)</f>
        <v>666146.8700000005</v>
      </c>
      <c r="M25"/>
    </row>
    <row r="26" spans="1:13" ht="18.75" customHeight="1">
      <c r="A26" s="27" t="s">
        <v>31</v>
      </c>
      <c r="B26" s="33">
        <f>B27+B28+B29+B30</f>
        <v>-31119.1</v>
      </c>
      <c r="C26" s="33">
        <f aca="true" t="shared" si="7" ref="C26:K26">C27+C28+C29+C30</f>
        <v>-34404.3</v>
      </c>
      <c r="D26" s="33">
        <f t="shared" si="7"/>
        <v>-101712.2</v>
      </c>
      <c r="E26" s="33">
        <f t="shared" si="7"/>
        <v>-76165.9</v>
      </c>
      <c r="F26" s="33">
        <f t="shared" si="7"/>
        <v>-64934.3</v>
      </c>
      <c r="G26" s="33">
        <f t="shared" si="7"/>
        <v>-52980.3</v>
      </c>
      <c r="H26" s="33">
        <f t="shared" si="7"/>
        <v>-23744.6</v>
      </c>
      <c r="I26" s="33">
        <f t="shared" si="7"/>
        <v>-50063.340000000004</v>
      </c>
      <c r="J26" s="33">
        <f t="shared" si="7"/>
        <v>-50163.8</v>
      </c>
      <c r="K26" s="33">
        <f t="shared" si="7"/>
        <v>-70412.5</v>
      </c>
      <c r="L26" s="33">
        <f t="shared" si="6"/>
        <v>-555700.34</v>
      </c>
      <c r="M26"/>
    </row>
    <row r="27" spans="1:13" s="36" customFormat="1" ht="18.75" customHeight="1">
      <c r="A27" s="34" t="s">
        <v>58</v>
      </c>
      <c r="B27" s="33">
        <f>-ROUND((B9)*$E$3,2)</f>
        <v>-31119.1</v>
      </c>
      <c r="C27" s="33">
        <f aca="true" t="shared" si="8" ref="C27:K27">-ROUND((C9)*$E$3,2)</f>
        <v>-34404.3</v>
      </c>
      <c r="D27" s="33">
        <f t="shared" si="8"/>
        <v>-101712.2</v>
      </c>
      <c r="E27" s="33">
        <f t="shared" si="8"/>
        <v>-76165.9</v>
      </c>
      <c r="F27" s="33">
        <f t="shared" si="8"/>
        <v>-64934.3</v>
      </c>
      <c r="G27" s="33">
        <f t="shared" si="8"/>
        <v>-52980.3</v>
      </c>
      <c r="H27" s="33">
        <f t="shared" si="8"/>
        <v>-23744.6</v>
      </c>
      <c r="I27" s="33">
        <f t="shared" si="8"/>
        <v>-33866.8</v>
      </c>
      <c r="J27" s="33">
        <f t="shared" si="8"/>
        <v>-50163.8</v>
      </c>
      <c r="K27" s="33">
        <f t="shared" si="8"/>
        <v>-70412.5</v>
      </c>
      <c r="L27" s="33">
        <f t="shared" si="6"/>
        <v>-539503.7999999999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-71.54</v>
      </c>
      <c r="J29" s="17">
        <v>0</v>
      </c>
      <c r="K29" s="17">
        <v>0</v>
      </c>
      <c r="L29" s="33">
        <f t="shared" si="6"/>
        <v>-71.54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-16125</v>
      </c>
      <c r="J30" s="17">
        <v>0</v>
      </c>
      <c r="K30" s="17">
        <v>0</v>
      </c>
      <c r="L30" s="33">
        <f t="shared" si="6"/>
        <v>-16125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800000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707379.1900000001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2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1694000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1694000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72</v>
      </c>
      <c r="B44" s="17">
        <v>0</v>
      </c>
      <c r="C44" s="17">
        <v>0</v>
      </c>
      <c r="D44" s="17">
        <v>0</v>
      </c>
      <c r="E44" s="17">
        <v>0</v>
      </c>
      <c r="F44" s="33">
        <v>514468.0200000005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514468.0200000005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4" ht="18.75" customHeight="1">
      <c r="A46" s="19" t="s">
        <v>47</v>
      </c>
      <c r="B46" s="41">
        <f aca="true" t="shared" si="11" ref="B46:K46">+B25+B17</f>
        <v>520453.09</v>
      </c>
      <c r="C46" s="41">
        <f t="shared" si="11"/>
        <v>398668.97</v>
      </c>
      <c r="D46" s="41">
        <f t="shared" si="11"/>
        <v>1274460.0700000003</v>
      </c>
      <c r="E46" s="41">
        <f t="shared" si="11"/>
        <v>1077878.6099999999</v>
      </c>
      <c r="F46" s="41">
        <f t="shared" si="11"/>
        <v>2246079.8000000007</v>
      </c>
      <c r="G46" s="41">
        <f t="shared" si="11"/>
        <v>671056.3799999999</v>
      </c>
      <c r="H46" s="41">
        <f t="shared" si="11"/>
        <v>314803.4499999999</v>
      </c>
      <c r="I46" s="41">
        <f t="shared" si="11"/>
        <v>467312.23</v>
      </c>
      <c r="J46" s="41">
        <f t="shared" si="11"/>
        <v>614222.0499999999</v>
      </c>
      <c r="K46" s="41">
        <f t="shared" si="11"/>
        <v>769888.77</v>
      </c>
      <c r="L46" s="42">
        <f>SUM(B46:K46)</f>
        <v>8354823.420000002</v>
      </c>
      <c r="M46" s="43"/>
      <c r="N46" s="64"/>
    </row>
    <row r="47" spans="1:14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  <c r="N47" s="64"/>
    </row>
    <row r="48" spans="1:13" ht="18.75" customHeight="1">
      <c r="A48" s="27" t="s">
        <v>49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50</v>
      </c>
      <c r="B52" s="41">
        <f>SUM(B53:B64)</f>
        <v>520453.09</v>
      </c>
      <c r="C52" s="41">
        <f aca="true" t="shared" si="12" ref="C52:K52">SUM(C53:C64)</f>
        <v>398668.96</v>
      </c>
      <c r="D52" s="41">
        <f t="shared" si="12"/>
        <v>1274460.08</v>
      </c>
      <c r="E52" s="41">
        <f t="shared" si="12"/>
        <v>1077878.62</v>
      </c>
      <c r="F52" s="41">
        <f t="shared" si="12"/>
        <v>2246079.7900000005</v>
      </c>
      <c r="G52" s="41">
        <f t="shared" si="12"/>
        <v>671056.39</v>
      </c>
      <c r="H52" s="41">
        <f t="shared" si="12"/>
        <v>314803.45</v>
      </c>
      <c r="I52" s="41">
        <f t="shared" si="12"/>
        <v>467312.22</v>
      </c>
      <c r="J52" s="41">
        <f t="shared" si="12"/>
        <v>614222.04</v>
      </c>
      <c r="K52" s="41">
        <f t="shared" si="12"/>
        <v>769888.77</v>
      </c>
      <c r="L52" s="47">
        <f>SUM(B52:K52)</f>
        <v>8354823.41</v>
      </c>
      <c r="M52" s="40"/>
    </row>
    <row r="53" spans="1:13" ht="18.75" customHeight="1">
      <c r="A53" s="48" t="s">
        <v>51</v>
      </c>
      <c r="B53" s="49">
        <v>520453.09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520453.09</v>
      </c>
      <c r="M53" s="40"/>
    </row>
    <row r="54" spans="1:12" ht="18.75" customHeight="1">
      <c r="A54" s="48" t="s">
        <v>61</v>
      </c>
      <c r="B54" s="17">
        <v>0</v>
      </c>
      <c r="C54" s="49">
        <v>348317.07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348317.07</v>
      </c>
    </row>
    <row r="55" spans="1:12" ht="18.75" customHeight="1">
      <c r="A55" s="48" t="s">
        <v>62</v>
      </c>
      <c r="B55" s="17">
        <v>0</v>
      </c>
      <c r="C55" s="49">
        <v>50351.89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50351.89</v>
      </c>
    </row>
    <row r="56" spans="1:12" ht="18.75" customHeight="1">
      <c r="A56" s="48" t="s">
        <v>52</v>
      </c>
      <c r="B56" s="17">
        <v>0</v>
      </c>
      <c r="C56" s="17">
        <v>0</v>
      </c>
      <c r="D56" s="50">
        <v>1274460.08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1274460.08</v>
      </c>
    </row>
    <row r="57" spans="1:12" ht="18.75" customHeight="1">
      <c r="A57" s="48" t="s">
        <v>53</v>
      </c>
      <c r="B57" s="17">
        <v>0</v>
      </c>
      <c r="C57" s="17">
        <v>0</v>
      </c>
      <c r="D57" s="17">
        <v>0</v>
      </c>
      <c r="E57" s="50">
        <v>1077878.62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1077878.62</v>
      </c>
    </row>
    <row r="58" spans="1:12" ht="18.75" customHeight="1">
      <c r="A58" s="48" t="s">
        <v>54</v>
      </c>
      <c r="B58" s="17">
        <v>0</v>
      </c>
      <c r="C58" s="17">
        <v>0</v>
      </c>
      <c r="D58" s="17">
        <v>0</v>
      </c>
      <c r="E58" s="17">
        <v>0</v>
      </c>
      <c r="F58" s="50">
        <v>2246079.7900000005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2246079.7900000005</v>
      </c>
    </row>
    <row r="59" spans="1:12" ht="18.75" customHeight="1">
      <c r="A59" s="48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671056.39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671056.39</v>
      </c>
    </row>
    <row r="60" spans="1:12" ht="18.75" customHeight="1">
      <c r="A60" s="48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314803.45</v>
      </c>
      <c r="I60" s="17">
        <v>0</v>
      </c>
      <c r="J60" s="17">
        <v>0</v>
      </c>
      <c r="K60" s="17">
        <v>0</v>
      </c>
      <c r="L60" s="47">
        <f t="shared" si="13"/>
        <v>314803.45</v>
      </c>
    </row>
    <row r="61" spans="1:12" ht="18.75" customHeight="1">
      <c r="A61" s="48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467312.22</v>
      </c>
      <c r="J61" s="17">
        <v>0</v>
      </c>
      <c r="K61" s="17">
        <v>0</v>
      </c>
      <c r="L61" s="47">
        <f t="shared" si="13"/>
        <v>467312.22</v>
      </c>
    </row>
    <row r="62" spans="1:12" ht="18.75" customHeight="1">
      <c r="A62" s="48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614222.04</v>
      </c>
      <c r="K62" s="17">
        <v>0</v>
      </c>
      <c r="L62" s="47">
        <f t="shared" si="13"/>
        <v>614222.04</v>
      </c>
    </row>
    <row r="63" spans="1:12" ht="18.75" customHeight="1">
      <c r="A63" s="48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421206.15</v>
      </c>
      <c r="L63" s="47">
        <f t="shared" si="13"/>
        <v>421206.15</v>
      </c>
    </row>
    <row r="64" spans="1:12" ht="18.75" customHeight="1">
      <c r="A64" s="51" t="s">
        <v>70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348682.62</v>
      </c>
      <c r="L64" s="53">
        <f t="shared" si="13"/>
        <v>348682.62</v>
      </c>
    </row>
    <row r="65" spans="1:10" ht="18" customHeight="1">
      <c r="A65" s="54" t="s">
        <v>73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2019-12-04T17:43:38Z</dcterms:modified>
  <cp:category/>
  <cp:version/>
  <cp:contentType/>
  <cp:contentStatus/>
</cp:coreProperties>
</file>