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<sst xmlns="http://schemas.openxmlformats.org/spreadsheetml/2006/main" count="76" uniqueCount="75">
  <si>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</si>
  <si>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</si>
  <si>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</si>
  <si>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</si>
  <si>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</si>
  <si>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</si>
  <si>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</si>
  <si>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</si>
  <si>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</si>
  <si>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</si>
  <si>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</si>
  <si>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</si>
  <si>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</si>
  <si>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</si>
  <si>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</si>
  <si>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</si>
  <si>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</si>
  <si>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</si>
  <si>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</si>
  <si>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</si>
  <si>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</si>
  <si>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</si>
  <si>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</si>
  <si>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</si>
  <si>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</si>
  <si>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</si>
  <si>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</si>
  <si>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</si>
  <si>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</si>
  <si>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</si>
  <si>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</si>
  <si>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</si>
  <si>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</si>
  <si>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</si>
  <si>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</si>
  <si>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</si>
  <si>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</si>
  <si>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</si>
  <si>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</si>
  <si>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</si>
  <si>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</si>
  <si>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</si>
  <si>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</si>
  <si>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</si>
  <si>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</si>
  <si>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</si>
  <si>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</si>
  <si>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</si>
  <si>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</si>
  <si>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</si>
  <si>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</si>
  <si>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</si>
  <si>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</si>
  <si>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</si>
  <si>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</si>
  <si>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</si>
  <si>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</si>
  <si>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</si>
  <si>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</si>
  <si>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</si>
  <si>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</si>
  <si>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</si>
  <si>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</si>
  <si>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</si>
  <si>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</si>
  <si>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</si>
  <si>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</si>
  <si>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</si>
  <si>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</si>
  <si>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</si>
  <si>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</si>
  <si>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27/11/19 - VENCIMENTO 04/12/19</t>
  </si>
  <si>
    <t>5.2.12. Descumprimento da Fiscalização do IQLC</t>
  </si>
  <si>
    <t>5.3. Revisão de Remuneração pelo Transporte Coletivo ¹</t>
  </si>
  <si>
    <t>¹ Pagamento de combustível não fóssil de out/19.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</si>
</sst>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46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4" width="17.125" style="1" bestFit="1" customWidth="1"/>
    <col min="15" max="16384" width="9.00390625" style="1" customWidth="1"/>
  </cols>
  <sheetData>
    <row r="1" spans="1:12" ht="25.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114326</v>
      </c>
      <c r="C7" s="10">
        <f>C8+C11</f>
        <v>136697</v>
      </c>
      <c r="D7" s="10">
        <f aca="true" t="shared" si="0" ref="D7:K7">D8+D11</f>
        <v>387797</v>
      </c>
      <c r="E7" s="10">
        <f t="shared" si="0"/>
        <v>323913</v>
      </c>
      <c r="F7" s="10">
        <f t="shared" si="0"/>
        <v>308853</v>
      </c>
      <c r="G7" s="10">
        <f t="shared" si="0"/>
        <v>194167</v>
      </c>
      <c r="H7" s="10">
        <f t="shared" si="0"/>
        <v>87839</v>
      </c>
      <c r="I7" s="10">
        <f t="shared" si="0"/>
        <v>145854</v>
      </c>
      <c r="J7" s="10">
        <f t="shared" si="0"/>
        <v>170878</v>
      </c>
      <c r="K7" s="10">
        <f t="shared" si="0"/>
        <v>279661</v>
      </c>
      <c r="L7" s="10">
        <f>SUM(B7:K7)</f>
        <v>2149985</v>
      </c>
      <c r="M7" s="11"/>
    </row>
    <row r="8" spans="1:13" ht="17.25" customHeight="1">
      <c r="A8" s="12" t="s">
        <v>18</v>
      </c>
      <c r="B8" s="13">
        <f>B9+B10</f>
        <v>7455</v>
      </c>
      <c r="C8" s="13">
        <f aca="true" t="shared" si="1" ref="C8:K8">C9+C10</f>
        <v>8162</v>
      </c>
      <c r="D8" s="13">
        <f t="shared" si="1"/>
        <v>23292</v>
      </c>
      <c r="E8" s="13">
        <f t="shared" si="1"/>
        <v>17773</v>
      </c>
      <c r="F8" s="13">
        <f t="shared" si="1"/>
        <v>14991</v>
      </c>
      <c r="G8" s="13">
        <f t="shared" si="1"/>
        <v>12129</v>
      </c>
      <c r="H8" s="13">
        <f t="shared" si="1"/>
        <v>5159</v>
      </c>
      <c r="I8" s="13">
        <f t="shared" si="1"/>
        <v>7509</v>
      </c>
      <c r="J8" s="13">
        <f t="shared" si="1"/>
        <v>11610</v>
      </c>
      <c r="K8" s="13">
        <f t="shared" si="1"/>
        <v>15997</v>
      </c>
      <c r="L8" s="13">
        <f>SUM(B8:K8)</f>
        <v>124077</v>
      </c>
      <c r="M8"/>
    </row>
    <row r="9" spans="1:13" ht="17.25" customHeight="1">
      <c r="A9" s="14" t="s">
        <v>19</v>
      </c>
      <c r="B9" s="15">
        <v>7453</v>
      </c>
      <c r="C9" s="15">
        <v>8162</v>
      </c>
      <c r="D9" s="15">
        <v>23292</v>
      </c>
      <c r="E9" s="15">
        <v>17773</v>
      </c>
      <c r="F9" s="15">
        <v>14991</v>
      </c>
      <c r="G9" s="15">
        <v>12129</v>
      </c>
      <c r="H9" s="15">
        <v>5159</v>
      </c>
      <c r="I9" s="15">
        <v>7509</v>
      </c>
      <c r="J9" s="15">
        <v>11610</v>
      </c>
      <c r="K9" s="15">
        <v>15997</v>
      </c>
      <c r="L9" s="13">
        <f>SUM(B9:K9)</f>
        <v>124075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106871</v>
      </c>
      <c r="C11" s="15">
        <v>128535</v>
      </c>
      <c r="D11" s="15">
        <v>364505</v>
      </c>
      <c r="E11" s="15">
        <v>306140</v>
      </c>
      <c r="F11" s="15">
        <v>293862</v>
      </c>
      <c r="G11" s="15">
        <v>182038</v>
      </c>
      <c r="H11" s="15">
        <v>82680</v>
      </c>
      <c r="I11" s="15">
        <v>138345</v>
      </c>
      <c r="J11" s="15">
        <v>159268</v>
      </c>
      <c r="K11" s="15">
        <v>263664</v>
      </c>
      <c r="L11" s="13">
        <f>SUM(B11:K11)</f>
        <v>2025908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674626.84</v>
      </c>
      <c r="C17" s="25">
        <f aca="true" t="shared" si="2" ref="C17:L17">C18+C19+C20+C21+C22</f>
        <v>447382.41</v>
      </c>
      <c r="D17" s="25">
        <f t="shared" si="2"/>
        <v>1441005.1</v>
      </c>
      <c r="E17" s="25">
        <f t="shared" si="2"/>
        <v>1222608.7599999998</v>
      </c>
      <c r="F17" s="25">
        <f t="shared" si="2"/>
        <v>1043903.0800000001</v>
      </c>
      <c r="G17" s="25">
        <f t="shared" si="2"/>
        <v>742385.0399999999</v>
      </c>
      <c r="H17" s="25">
        <f t="shared" si="2"/>
        <v>345300.74999999994</v>
      </c>
      <c r="I17" s="25">
        <f t="shared" si="2"/>
        <v>519252.97000000003</v>
      </c>
      <c r="J17" s="25">
        <f t="shared" si="2"/>
        <v>682503.1299999999</v>
      </c>
      <c r="K17" s="25">
        <f t="shared" si="2"/>
        <v>853047.5800000001</v>
      </c>
      <c r="L17" s="25">
        <f t="shared" si="2"/>
        <v>7972015.659999998</v>
      </c>
      <c r="M17"/>
    </row>
    <row r="18" spans="1:13" ht="17.25" customHeight="1">
      <c r="A18" s="26" t="s">
        <v>25</v>
      </c>
      <c r="B18" s="33">
        <f aca="true" t="shared" si="3" ref="B18:K18">ROUND(B13*B7,2)</f>
        <v>658094.75</v>
      </c>
      <c r="C18" s="33">
        <f t="shared" si="3"/>
        <v>423979.42</v>
      </c>
      <c r="D18" s="33">
        <f t="shared" si="3"/>
        <v>1432444.56</v>
      </c>
      <c r="E18" s="33">
        <f t="shared" si="3"/>
        <v>1210009.4</v>
      </c>
      <c r="F18" s="33">
        <f t="shared" si="3"/>
        <v>1021315.1</v>
      </c>
      <c r="G18" s="33">
        <f t="shared" si="3"/>
        <v>705544.63</v>
      </c>
      <c r="H18" s="33">
        <f t="shared" si="3"/>
        <v>351672.22</v>
      </c>
      <c r="I18" s="33">
        <f t="shared" si="3"/>
        <v>485008.31</v>
      </c>
      <c r="J18" s="33">
        <f t="shared" si="3"/>
        <v>611811.59</v>
      </c>
      <c r="K18" s="33">
        <f t="shared" si="3"/>
        <v>817533</v>
      </c>
      <c r="L18" s="33">
        <f>SUM(B18:K18)</f>
        <v>7717412.979999999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12780.5</v>
      </c>
      <c r="C19" s="33">
        <f t="shared" si="4"/>
        <v>18758.43</v>
      </c>
      <c r="D19" s="33">
        <f t="shared" si="4"/>
        <v>-11030.33</v>
      </c>
      <c r="E19" s="33">
        <f t="shared" si="4"/>
        <v>7242.52</v>
      </c>
      <c r="F19" s="33">
        <f t="shared" si="4"/>
        <v>15794.15</v>
      </c>
      <c r="G19" s="33">
        <f t="shared" si="4"/>
        <v>29779.47</v>
      </c>
      <c r="H19" s="33">
        <f t="shared" si="4"/>
        <v>-14465.12</v>
      </c>
      <c r="I19" s="33">
        <f t="shared" si="4"/>
        <v>50856.43</v>
      </c>
      <c r="J19" s="33">
        <f t="shared" si="4"/>
        <v>60613.71</v>
      </c>
      <c r="K19" s="33">
        <f t="shared" si="4"/>
        <v>16887.31</v>
      </c>
      <c r="L19" s="33">
        <f>SUM(B19:K19)</f>
        <v>187217.06999999998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+B26+B31+B45</f>
        <v>-109234.64</v>
      </c>
      <c r="C25" s="33">
        <f t="shared" si="5"/>
        <v>-23992.07</v>
      </c>
      <c r="D25" s="33">
        <f t="shared" si="5"/>
        <v>-74394.78</v>
      </c>
      <c r="E25" s="33">
        <f t="shared" si="5"/>
        <v>-60304.74999999999</v>
      </c>
      <c r="F25" s="33">
        <f t="shared" si="5"/>
        <v>-52958.12</v>
      </c>
      <c r="G25" s="33">
        <f t="shared" si="5"/>
        <v>-39927.909999999996</v>
      </c>
      <c r="H25" s="33">
        <f t="shared" si="5"/>
        <v>-28359.99</v>
      </c>
      <c r="I25" s="33">
        <f t="shared" si="5"/>
        <v>-42001.26</v>
      </c>
      <c r="J25" s="33">
        <f t="shared" si="5"/>
        <v>-35851.38</v>
      </c>
      <c r="K25" s="33">
        <f t="shared" si="5"/>
        <v>-49890.54000000001</v>
      </c>
      <c r="L25" s="33">
        <f>SUM(B25:K25)</f>
        <v>-516915.43999999994</v>
      </c>
      <c r="M25"/>
    </row>
    <row r="26" spans="1:13" ht="18.75" customHeight="1">
      <c r="A26" s="27" t="s">
        <v>31</v>
      </c>
      <c r="B26" s="33">
        <f>B27+B28+B29+B30</f>
        <v>-32047.9</v>
      </c>
      <c r="C26" s="33">
        <f aca="true" t="shared" si="6" ref="C26:L26">C27+C28+C29+C30</f>
        <v>-35096.6</v>
      </c>
      <c r="D26" s="33">
        <f t="shared" si="6"/>
        <v>-100155.6</v>
      </c>
      <c r="E26" s="33">
        <f t="shared" si="6"/>
        <v>-76423.9</v>
      </c>
      <c r="F26" s="33">
        <f t="shared" si="6"/>
        <v>-64461.3</v>
      </c>
      <c r="G26" s="33">
        <f t="shared" si="6"/>
        <v>-52154.7</v>
      </c>
      <c r="H26" s="33">
        <f t="shared" si="6"/>
        <v>-22183.7</v>
      </c>
      <c r="I26" s="33">
        <f t="shared" si="6"/>
        <v>-50509.75</v>
      </c>
      <c r="J26" s="33">
        <f t="shared" si="6"/>
        <v>-49923</v>
      </c>
      <c r="K26" s="33">
        <f t="shared" si="6"/>
        <v>-68787.1</v>
      </c>
      <c r="L26" s="33">
        <f>SUM(B26:K26)</f>
        <v>-551743.55</v>
      </c>
      <c r="M26"/>
    </row>
    <row r="27" spans="1:13" s="36" customFormat="1" ht="18.75" customHeight="1">
      <c r="A27" s="34" t="s">
        <v>58</v>
      </c>
      <c r="B27" s="33">
        <f>-ROUND((B9)*$E$3,2)</f>
        <v>-32047.9</v>
      </c>
      <c r="C27" s="33">
        <f aca="true" t="shared" si="7" ref="C27:K27">-ROUND((C9)*$E$3,2)</f>
        <v>-35096.6</v>
      </c>
      <c r="D27" s="33">
        <f t="shared" si="7"/>
        <v>-100155.6</v>
      </c>
      <c r="E27" s="33">
        <f t="shared" si="7"/>
        <v>-76423.9</v>
      </c>
      <c r="F27" s="33">
        <f t="shared" si="7"/>
        <v>-64461.3</v>
      </c>
      <c r="G27" s="33">
        <f t="shared" si="7"/>
        <v>-52154.7</v>
      </c>
      <c r="H27" s="33">
        <f t="shared" si="7"/>
        <v>-22183.7</v>
      </c>
      <c r="I27" s="33">
        <f t="shared" si="7"/>
        <v>-32288.7</v>
      </c>
      <c r="J27" s="33">
        <f t="shared" si="7"/>
        <v>-49923</v>
      </c>
      <c r="K27" s="33">
        <f t="shared" si="7"/>
        <v>-68787.1</v>
      </c>
      <c r="L27" s="33">
        <f>SUM(B27:K27)</f>
        <v>-533522.5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-71.55</v>
      </c>
      <c r="J29" s="17">
        <v>0</v>
      </c>
      <c r="K29" s="17">
        <v>0</v>
      </c>
      <c r="L29" s="33">
        <f>SUM(B29:K29)</f>
        <v>-71.55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-18149.5</v>
      </c>
      <c r="J30" s="17">
        <v>0</v>
      </c>
      <c r="K30" s="17">
        <v>0</v>
      </c>
      <c r="L30" s="33">
        <f>SUM(B30:K30)</f>
        <v>-18149.5</v>
      </c>
      <c r="M30"/>
    </row>
    <row r="31" spans="1:13" s="36" customFormat="1" ht="18.75" customHeight="1">
      <c r="A31" s="27" t="s">
        <v>35</v>
      </c>
      <c r="B31" s="38">
        <f>SUM(B32:B43)</f>
        <v>-80135.45</v>
      </c>
      <c r="C31" s="38">
        <f aca="true" t="shared" si="8" ref="C31:K31">SUM(C32:C43)</f>
        <v>0</v>
      </c>
      <c r="D31" s="38">
        <f t="shared" si="8"/>
        <v>-3493.75</v>
      </c>
      <c r="E31" s="38">
        <f t="shared" si="8"/>
        <v>-4592.5</v>
      </c>
      <c r="F31" s="38">
        <f t="shared" si="8"/>
        <v>0</v>
      </c>
      <c r="G31" s="38">
        <f t="shared" si="8"/>
        <v>0</v>
      </c>
      <c r="H31" s="38">
        <f t="shared" si="8"/>
        <v>-9574.16</v>
      </c>
      <c r="I31" s="38">
        <f t="shared" si="8"/>
        <v>-584.8</v>
      </c>
      <c r="J31" s="38">
        <f t="shared" si="8"/>
        <v>0</v>
      </c>
      <c r="K31" s="38">
        <f t="shared" si="8"/>
        <v>0</v>
      </c>
      <c r="L31" s="33">
        <f>SUM(B31:K31)</f>
        <v>-98380.66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9" ref="L29:L43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9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9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9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9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9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894000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-894000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-894000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9"/>
        <v>0</v>
      </c>
    </row>
    <row r="43" spans="1:12" ht="18.75" customHeight="1">
      <c r="A43" s="37" t="s">
        <v>72</v>
      </c>
      <c r="B43" s="17"/>
      <c r="C43" s="17"/>
      <c r="D43" s="33">
        <v>-3493.75</v>
      </c>
      <c r="E43" s="17">
        <v>0</v>
      </c>
      <c r="F43" s="17">
        <v>0</v>
      </c>
      <c r="G43" s="17">
        <v>0</v>
      </c>
      <c r="H43" s="33">
        <v>-1681.3</v>
      </c>
      <c r="I43" s="33">
        <v>-584.8</v>
      </c>
      <c r="J43" s="17"/>
      <c r="K43" s="17"/>
      <c r="L43" s="33">
        <f>SUM(B43:K43)</f>
        <v>-5759.85</v>
      </c>
    </row>
    <row r="44" spans="1:13" ht="12" customHeight="1">
      <c r="A44" s="14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8"/>
      <c r="M44" s="39"/>
    </row>
    <row r="45" spans="1:13" ht="18.75" customHeight="1">
      <c r="A45" s="27" t="s">
        <v>73</v>
      </c>
      <c r="B45" s="33">
        <v>2948.71</v>
      </c>
      <c r="C45" s="33">
        <v>11104.53</v>
      </c>
      <c r="D45" s="33">
        <v>29254.57</v>
      </c>
      <c r="E45" s="33">
        <v>20711.65</v>
      </c>
      <c r="F45" s="33">
        <v>11503.18</v>
      </c>
      <c r="G45" s="33">
        <v>12226.79</v>
      </c>
      <c r="H45" s="33">
        <v>3397.87</v>
      </c>
      <c r="I45" s="33">
        <v>9093.29</v>
      </c>
      <c r="J45" s="33">
        <v>14071.62</v>
      </c>
      <c r="K45" s="33">
        <v>18896.56</v>
      </c>
      <c r="L45" s="33">
        <f>SUM(B45:K45)</f>
        <v>133208.77</v>
      </c>
      <c r="M45" s="39"/>
    </row>
    <row r="46" spans="1:13" ht="12" customHeight="1">
      <c r="A46" s="27"/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30">
        <f>SUM(B46:K46)</f>
        <v>0</v>
      </c>
      <c r="M46" s="40"/>
    </row>
    <row r="47" spans="1:14" ht="18.75" customHeight="1">
      <c r="A47" s="19" t="s">
        <v>47</v>
      </c>
      <c r="B47" s="41">
        <f aca="true" t="shared" si="10" ref="B47:K47">+B25+B17</f>
        <v>565392.2</v>
      </c>
      <c r="C47" s="41">
        <f t="shared" si="10"/>
        <v>423390.33999999997</v>
      </c>
      <c r="D47" s="41">
        <f t="shared" si="10"/>
        <v>1366610.32</v>
      </c>
      <c r="E47" s="41">
        <f t="shared" si="10"/>
        <v>1162304.0099999998</v>
      </c>
      <c r="F47" s="41">
        <f t="shared" si="10"/>
        <v>990944.9600000001</v>
      </c>
      <c r="G47" s="41">
        <f t="shared" si="10"/>
        <v>702457.1299999999</v>
      </c>
      <c r="H47" s="41">
        <f t="shared" si="10"/>
        <v>316940.75999999995</v>
      </c>
      <c r="I47" s="41">
        <f t="shared" si="10"/>
        <v>477251.71</v>
      </c>
      <c r="J47" s="41">
        <f t="shared" si="10"/>
        <v>646651.7499999999</v>
      </c>
      <c r="K47" s="41">
        <f t="shared" si="10"/>
        <v>803157.04</v>
      </c>
      <c r="L47" s="42">
        <f>SUM(B47:K47)</f>
        <v>7455100.22</v>
      </c>
      <c r="M47" s="43"/>
      <c r="N47" s="63"/>
    </row>
    <row r="48" spans="1:12" ht="18.75" customHeight="1">
      <c r="A48" s="27" t="s">
        <v>48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</row>
    <row r="49" spans="1:13" ht="18.75" customHeight="1">
      <c r="A49" s="27" t="s">
        <v>49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  <c r="M49"/>
    </row>
    <row r="50" spans="1:12" ht="12" customHeight="1">
      <c r="A50" s="19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2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2" customHeight="1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3" ht="18.75" customHeight="1">
      <c r="A53" s="46" t="s">
        <v>50</v>
      </c>
      <c r="B53" s="41">
        <f>SUM(B54:B65)</f>
        <v>565392.21</v>
      </c>
      <c r="C53" s="41">
        <f aca="true" t="shared" si="11" ref="C53:K53">SUM(C54:C65)</f>
        <v>423390.32999999996</v>
      </c>
      <c r="D53" s="41">
        <f t="shared" si="11"/>
        <v>1366610.32</v>
      </c>
      <c r="E53" s="41">
        <f t="shared" si="11"/>
        <v>1162304.02</v>
      </c>
      <c r="F53" s="41">
        <f t="shared" si="11"/>
        <v>990944.96</v>
      </c>
      <c r="G53" s="41">
        <f t="shared" si="11"/>
        <v>702457.13</v>
      </c>
      <c r="H53" s="41">
        <f t="shared" si="11"/>
        <v>316940.76</v>
      </c>
      <c r="I53" s="41">
        <f t="shared" si="11"/>
        <v>477251.71</v>
      </c>
      <c r="J53" s="41">
        <f t="shared" si="11"/>
        <v>646651.76</v>
      </c>
      <c r="K53" s="41">
        <f t="shared" si="11"/>
        <v>803157.04</v>
      </c>
      <c r="L53" s="47">
        <f>SUM(B53:K53)</f>
        <v>7455100.239999999</v>
      </c>
      <c r="M53" s="40"/>
    </row>
    <row r="54" spans="1:13" ht="18.75" customHeight="1">
      <c r="A54" s="48" t="s">
        <v>51</v>
      </c>
      <c r="B54" s="49">
        <v>565392.21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aca="true" t="shared" si="12" ref="L54:L65">SUM(B54:K54)</f>
        <v>565392.21</v>
      </c>
      <c r="M54" s="40"/>
    </row>
    <row r="55" spans="1:12" ht="18.75" customHeight="1">
      <c r="A55" s="48" t="s">
        <v>61</v>
      </c>
      <c r="B55" s="17">
        <v>0</v>
      </c>
      <c r="C55" s="49">
        <v>369874.36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369874.36</v>
      </c>
    </row>
    <row r="56" spans="1:12" ht="18.75" customHeight="1">
      <c r="A56" s="48" t="s">
        <v>62</v>
      </c>
      <c r="B56" s="17">
        <v>0</v>
      </c>
      <c r="C56" s="49">
        <v>53515.97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53515.97</v>
      </c>
    </row>
    <row r="57" spans="1:12" ht="18.75" customHeight="1">
      <c r="A57" s="48" t="s">
        <v>52</v>
      </c>
      <c r="B57" s="17">
        <v>0</v>
      </c>
      <c r="C57" s="17">
        <v>0</v>
      </c>
      <c r="D57" s="50">
        <v>1366610.32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1366610.32</v>
      </c>
    </row>
    <row r="58" spans="1:12" ht="18.75" customHeight="1">
      <c r="A58" s="48" t="s">
        <v>53</v>
      </c>
      <c r="B58" s="17">
        <v>0</v>
      </c>
      <c r="C58" s="17">
        <v>0</v>
      </c>
      <c r="D58" s="17">
        <v>0</v>
      </c>
      <c r="E58" s="50">
        <v>1162304.02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1162304.02</v>
      </c>
    </row>
    <row r="59" spans="1:12" ht="18.75" customHeight="1">
      <c r="A59" s="48" t="s">
        <v>54</v>
      </c>
      <c r="B59" s="17">
        <v>0</v>
      </c>
      <c r="C59" s="17">
        <v>0</v>
      </c>
      <c r="D59" s="17">
        <v>0</v>
      </c>
      <c r="E59" s="17">
        <v>0</v>
      </c>
      <c r="F59" s="50">
        <v>990944.96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990944.96</v>
      </c>
    </row>
    <row r="60" spans="1:12" ht="18.75" customHeight="1">
      <c r="A60" s="48" t="s">
        <v>55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50">
        <v>702457.13</v>
      </c>
      <c r="H60" s="17">
        <v>0</v>
      </c>
      <c r="I60" s="17">
        <v>0</v>
      </c>
      <c r="J60" s="17">
        <v>0</v>
      </c>
      <c r="K60" s="17">
        <v>0</v>
      </c>
      <c r="L60" s="47">
        <f t="shared" si="12"/>
        <v>702457.13</v>
      </c>
    </row>
    <row r="61" spans="1:12" ht="18.75" customHeight="1">
      <c r="A61" s="48" t="s">
        <v>56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50">
        <v>316940.76</v>
      </c>
      <c r="I61" s="17">
        <v>0</v>
      </c>
      <c r="J61" s="17">
        <v>0</v>
      </c>
      <c r="K61" s="17">
        <v>0</v>
      </c>
      <c r="L61" s="47">
        <f t="shared" si="12"/>
        <v>316940.76</v>
      </c>
    </row>
    <row r="62" spans="1:12" ht="18.75" customHeight="1">
      <c r="A62" s="48" t="s">
        <v>57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50">
        <v>477251.71</v>
      </c>
      <c r="J62" s="17">
        <v>0</v>
      </c>
      <c r="K62" s="17">
        <v>0</v>
      </c>
      <c r="L62" s="47">
        <f t="shared" si="12"/>
        <v>477251.71</v>
      </c>
    </row>
    <row r="63" spans="1:12" ht="18.75" customHeight="1">
      <c r="A63" s="48" t="s">
        <v>59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50">
        <v>646651.76</v>
      </c>
      <c r="K63" s="17">
        <v>0</v>
      </c>
      <c r="L63" s="47">
        <f t="shared" si="12"/>
        <v>646651.76</v>
      </c>
    </row>
    <row r="64" spans="1:12" ht="18.75" customHeight="1">
      <c r="A64" s="48" t="s">
        <v>69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470893.67</v>
      </c>
      <c r="L64" s="47">
        <f t="shared" si="12"/>
        <v>470893.67</v>
      </c>
    </row>
    <row r="65" spans="1:12" ht="18.75" customHeight="1">
      <c r="A65" s="51" t="s">
        <v>70</v>
      </c>
      <c r="B65" s="55">
        <v>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2">
        <v>332263.37</v>
      </c>
      <c r="L65" s="53">
        <f t="shared" si="12"/>
        <v>332263.37</v>
      </c>
    </row>
    <row r="66" spans="1:10" ht="18" customHeight="1">
      <c r="A66" s="64" t="s">
        <v>74</v>
      </c>
      <c r="H66"/>
      <c r="I66"/>
      <c r="J66"/>
    </row>
    <row r="67" spans="1:11" ht="18" customHeight="1">
      <c r="A67" s="56"/>
      <c r="I67"/>
      <c r="J67"/>
      <c r="K67"/>
    </row>
    <row r="68" spans="1:11" ht="18" customHeight="1">
      <c r="A68" s="54"/>
      <c r="I68"/>
      <c r="K68"/>
    </row>
    <row r="69" spans="10:11" ht="18" customHeight="1">
      <c r="J69"/>
      <c r="K69"/>
    </row>
    <row r="70" ht="14.25"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2019-12-03T20:25:58Z</dcterms:modified>
  <cp:category/>
  <cp:version/>
  <cp:contentType/>
  <cp:contentStatus/>
</cp:coreProperties>
</file>