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<sst xmlns="http://schemas.openxmlformats.org/spreadsheetml/2006/main" count="75" uniqueCount="74">
  <si>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</si>
  <si>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</si>
  <si>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</si>
  <si>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</si>
  <si>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</si>
  <si>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</si>
  <si>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</si>
  <si>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</si>
  <si>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</si>
  <si>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</si>
  <si>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</si>
  <si>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</si>
  <si>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</si>
  <si>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</si>
  <si>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</si>
  <si>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</si>
  <si>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</si>
  <si>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</si>
  <si>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</si>
  <si>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</si>
  <si>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</si>
  <si>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</si>
  <si>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</si>
  <si>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</si>
  <si>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</si>
  <si>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</si>
  <si>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</si>
  <si>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</si>
  <si>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</si>
  <si>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</si>
  <si>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</si>
  <si>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</si>
  <si>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</si>
  <si>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</si>
  <si>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</si>
  <si>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</si>
  <si>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</si>
  <si>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</si>
  <si>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</si>
  <si>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</si>
  <si>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</si>
  <si>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</si>
  <si>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</si>
  <si>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</si>
  <si>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</si>
  <si>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</si>
  <si>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</si>
  <si>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</si>
  <si>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</si>
  <si>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</si>
  <si>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</si>
  <si>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</si>
  <si>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</si>
  <si>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</si>
  <si>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</si>
  <si>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</si>
  <si>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</si>
  <si>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</si>
  <si>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</si>
  <si>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</si>
  <si>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</si>
  <si>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</si>
  <si>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</si>
  <si>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</si>
  <si>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</si>
  <si>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</si>
  <si>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</si>
  <si>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</si>
  <si>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</si>
  <si>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</si>
  <si>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</si>
  <si>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</si>
  <si>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</si>
  <si>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25/11/19 - VENCIMENTO 02/12/19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</si>
</sst>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115748</v>
      </c>
      <c r="C7" s="10">
        <f>C8+C11</f>
        <v>135879</v>
      </c>
      <c r="D7" s="10">
        <f aca="true" t="shared" si="0" ref="D7:K7">D8+D11</f>
        <v>385984</v>
      </c>
      <c r="E7" s="10">
        <f t="shared" si="0"/>
        <v>326772</v>
      </c>
      <c r="F7" s="10">
        <f t="shared" si="0"/>
        <v>315877</v>
      </c>
      <c r="G7" s="10">
        <f t="shared" si="0"/>
        <v>193641</v>
      </c>
      <c r="H7" s="10">
        <f t="shared" si="0"/>
        <v>88034</v>
      </c>
      <c r="I7" s="10">
        <f t="shared" si="0"/>
        <v>145248</v>
      </c>
      <c r="J7" s="10">
        <f t="shared" si="0"/>
        <v>167385</v>
      </c>
      <c r="K7" s="10">
        <f t="shared" si="0"/>
        <v>274556</v>
      </c>
      <c r="L7" s="10">
        <f>SUM(B7:K7)</f>
        <v>2149124</v>
      </c>
      <c r="M7" s="11"/>
    </row>
    <row r="8" spans="1:13" ht="17.25" customHeight="1">
      <c r="A8" s="12" t="s">
        <v>18</v>
      </c>
      <c r="B8" s="13">
        <f>B9+B10</f>
        <v>7815</v>
      </c>
      <c r="C8" s="13">
        <f aca="true" t="shared" si="1" ref="C8:K8">C9+C10</f>
        <v>8378</v>
      </c>
      <c r="D8" s="13">
        <f t="shared" si="1"/>
        <v>24926</v>
      </c>
      <c r="E8" s="13">
        <f t="shared" si="1"/>
        <v>19085</v>
      </c>
      <c r="F8" s="13">
        <f t="shared" si="1"/>
        <v>17020</v>
      </c>
      <c r="G8" s="13">
        <f t="shared" si="1"/>
        <v>12620</v>
      </c>
      <c r="H8" s="13">
        <f t="shared" si="1"/>
        <v>5296</v>
      </c>
      <c r="I8" s="13">
        <f t="shared" si="1"/>
        <v>7888</v>
      </c>
      <c r="J8" s="13">
        <f t="shared" si="1"/>
        <v>11335</v>
      </c>
      <c r="K8" s="13">
        <f t="shared" si="1"/>
        <v>16924</v>
      </c>
      <c r="L8" s="13">
        <f>SUM(B8:K8)</f>
        <v>131287</v>
      </c>
      <c r="M8"/>
    </row>
    <row r="9" spans="1:13" ht="17.25" customHeight="1">
      <c r="A9" s="14" t="s">
        <v>19</v>
      </c>
      <c r="B9" s="15">
        <v>7814</v>
      </c>
      <c r="C9" s="15">
        <v>8378</v>
      </c>
      <c r="D9" s="15">
        <v>24926</v>
      </c>
      <c r="E9" s="15">
        <v>19085</v>
      </c>
      <c r="F9" s="15">
        <v>17020</v>
      </c>
      <c r="G9" s="15">
        <v>12620</v>
      </c>
      <c r="H9" s="15">
        <v>5296</v>
      </c>
      <c r="I9" s="15">
        <v>7888</v>
      </c>
      <c r="J9" s="15">
        <v>11335</v>
      </c>
      <c r="K9" s="15">
        <v>16924</v>
      </c>
      <c r="L9" s="13">
        <f>SUM(B9:K9)</f>
        <v>131286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107933</v>
      </c>
      <c r="C11" s="15">
        <v>127501</v>
      </c>
      <c r="D11" s="15">
        <v>361058</v>
      </c>
      <c r="E11" s="15">
        <v>307687</v>
      </c>
      <c r="F11" s="15">
        <v>298857</v>
      </c>
      <c r="G11" s="15">
        <v>181021</v>
      </c>
      <c r="H11" s="15">
        <v>82738</v>
      </c>
      <c r="I11" s="15">
        <v>137360</v>
      </c>
      <c r="J11" s="15">
        <v>156050</v>
      </c>
      <c r="K11" s="15">
        <v>257632</v>
      </c>
      <c r="L11" s="13">
        <f>SUM(B11:K11)</f>
        <v>2017837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682971.2699999999</v>
      </c>
      <c r="C17" s="25">
        <f aca="true" t="shared" si="2" ref="C17:L17">C18+C19+C20+C21+C22</f>
        <v>444733.05</v>
      </c>
      <c r="D17" s="25">
        <f t="shared" si="2"/>
        <v>1434359.81</v>
      </c>
      <c r="E17" s="25">
        <f t="shared" si="2"/>
        <v>1233352.7599999998</v>
      </c>
      <c r="F17" s="25">
        <f t="shared" si="2"/>
        <v>1067489.2300000002</v>
      </c>
      <c r="G17" s="25">
        <f t="shared" si="2"/>
        <v>740393.04</v>
      </c>
      <c r="H17" s="25">
        <f t="shared" si="2"/>
        <v>346049.33999999997</v>
      </c>
      <c r="I17" s="25">
        <f t="shared" si="2"/>
        <v>517026.52999999997</v>
      </c>
      <c r="J17" s="25">
        <f t="shared" si="2"/>
        <v>668757.76</v>
      </c>
      <c r="K17" s="25">
        <f t="shared" si="2"/>
        <v>837815.8600000001</v>
      </c>
      <c r="L17" s="25">
        <f t="shared" si="2"/>
        <v>7972948.6499999985</v>
      </c>
      <c r="M17"/>
    </row>
    <row r="18" spans="1:13" ht="17.25" customHeight="1">
      <c r="A18" s="26" t="s">
        <v>25</v>
      </c>
      <c r="B18" s="33">
        <f aca="true" t="shared" si="3" ref="B18:K18">ROUND(B13*B7,2)</f>
        <v>666280.21</v>
      </c>
      <c r="C18" s="33">
        <f t="shared" si="3"/>
        <v>421442.31</v>
      </c>
      <c r="D18" s="33">
        <f t="shared" si="3"/>
        <v>1425747.7</v>
      </c>
      <c r="E18" s="33">
        <f t="shared" si="3"/>
        <v>1220689.48</v>
      </c>
      <c r="F18" s="33">
        <f t="shared" si="3"/>
        <v>1044542.06</v>
      </c>
      <c r="G18" s="33">
        <f t="shared" si="3"/>
        <v>703633.3</v>
      </c>
      <c r="H18" s="33">
        <f t="shared" si="3"/>
        <v>352452.92</v>
      </c>
      <c r="I18" s="33">
        <f t="shared" si="3"/>
        <v>482993.17</v>
      </c>
      <c r="J18" s="33">
        <f t="shared" si="3"/>
        <v>599305.25</v>
      </c>
      <c r="K18" s="33">
        <f t="shared" si="3"/>
        <v>802609.55</v>
      </c>
      <c r="L18" s="33">
        <f>SUM(B18:K18)</f>
        <v>7719695.949999999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12939.47</v>
      </c>
      <c r="C19" s="33">
        <f t="shared" si="4"/>
        <v>18646.18</v>
      </c>
      <c r="D19" s="33">
        <f t="shared" si="4"/>
        <v>-10978.76</v>
      </c>
      <c r="E19" s="33">
        <f t="shared" si="4"/>
        <v>7306.44</v>
      </c>
      <c r="F19" s="33">
        <f t="shared" si="4"/>
        <v>16153.34</v>
      </c>
      <c r="G19" s="33">
        <f t="shared" si="4"/>
        <v>29698.8</v>
      </c>
      <c r="H19" s="33">
        <f t="shared" si="4"/>
        <v>-14497.23</v>
      </c>
      <c r="I19" s="33">
        <f t="shared" si="4"/>
        <v>50645.13</v>
      </c>
      <c r="J19" s="33">
        <f t="shared" si="4"/>
        <v>59374.68</v>
      </c>
      <c r="K19" s="33">
        <f t="shared" si="4"/>
        <v>16579.04</v>
      </c>
      <c r="L19" s="33">
        <f>SUM(B19:K19)</f>
        <v>185867.09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-113735.65</v>
      </c>
      <c r="C25" s="33">
        <f t="shared" si="5"/>
        <v>-36025.4</v>
      </c>
      <c r="D25" s="33">
        <f t="shared" si="5"/>
        <v>-107181.8</v>
      </c>
      <c r="E25" s="33">
        <f t="shared" si="5"/>
        <v>-86658</v>
      </c>
      <c r="F25" s="33">
        <f t="shared" si="5"/>
        <v>-73186</v>
      </c>
      <c r="G25" s="33">
        <f t="shared" si="5"/>
        <v>-54266</v>
      </c>
      <c r="H25" s="33">
        <f t="shared" si="5"/>
        <v>-30665.66</v>
      </c>
      <c r="I25" s="33">
        <f t="shared" si="5"/>
        <v>-46201.58</v>
      </c>
      <c r="J25" s="33">
        <f t="shared" si="5"/>
        <v>-48740.5</v>
      </c>
      <c r="K25" s="33">
        <f t="shared" si="5"/>
        <v>-72773.2</v>
      </c>
      <c r="L25" s="33">
        <f t="shared" si="5"/>
        <v>-669433.7900000002</v>
      </c>
      <c r="M25"/>
    </row>
    <row r="26" spans="1:13" ht="18.75" customHeight="1">
      <c r="A26" s="27" t="s">
        <v>31</v>
      </c>
      <c r="B26" s="33">
        <f>B27+B28+B29+B30</f>
        <v>-33600.2</v>
      </c>
      <c r="C26" s="33">
        <f aca="true" t="shared" si="6" ref="C26:L26">C27+C28+C29+C30</f>
        <v>-36025.4</v>
      </c>
      <c r="D26" s="33">
        <f t="shared" si="6"/>
        <v>-107181.8</v>
      </c>
      <c r="E26" s="33">
        <f t="shared" si="6"/>
        <v>-82065.5</v>
      </c>
      <c r="F26" s="33">
        <f t="shared" si="6"/>
        <v>-73186</v>
      </c>
      <c r="G26" s="33">
        <f t="shared" si="6"/>
        <v>-54266</v>
      </c>
      <c r="H26" s="33">
        <f t="shared" si="6"/>
        <v>-22772.8</v>
      </c>
      <c r="I26" s="33">
        <f t="shared" si="6"/>
        <v>-46201.58</v>
      </c>
      <c r="J26" s="33">
        <f t="shared" si="6"/>
        <v>-48740.5</v>
      </c>
      <c r="K26" s="33">
        <f t="shared" si="6"/>
        <v>-72773.2</v>
      </c>
      <c r="L26" s="33">
        <f t="shared" si="6"/>
        <v>-576812.9800000001</v>
      </c>
      <c r="M26"/>
    </row>
    <row r="27" spans="1:13" s="36" customFormat="1" ht="18.75" customHeight="1">
      <c r="A27" s="34" t="s">
        <v>60</v>
      </c>
      <c r="B27" s="33">
        <f>-ROUND((B9)*$E$3,2)</f>
        <v>-33600.2</v>
      </c>
      <c r="C27" s="33">
        <f aca="true" t="shared" si="7" ref="C27:K27">-ROUND((C9)*$E$3,2)</f>
        <v>-36025.4</v>
      </c>
      <c r="D27" s="33">
        <f t="shared" si="7"/>
        <v>-107181.8</v>
      </c>
      <c r="E27" s="33">
        <f t="shared" si="7"/>
        <v>-82065.5</v>
      </c>
      <c r="F27" s="33">
        <f t="shared" si="7"/>
        <v>-73186</v>
      </c>
      <c r="G27" s="33">
        <f t="shared" si="7"/>
        <v>-54266</v>
      </c>
      <c r="H27" s="33">
        <f t="shared" si="7"/>
        <v>-22772.8</v>
      </c>
      <c r="I27" s="33">
        <f t="shared" si="7"/>
        <v>-33918.4</v>
      </c>
      <c r="J27" s="33">
        <f t="shared" si="7"/>
        <v>-48740.5</v>
      </c>
      <c r="K27" s="33">
        <f t="shared" si="7"/>
        <v>-72773.2</v>
      </c>
      <c r="L27" s="33">
        <f>SUM(B27:K27)</f>
        <v>-564529.8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-55.04</v>
      </c>
      <c r="J29" s="17">
        <v>0</v>
      </c>
      <c r="K29" s="17">
        <v>0</v>
      </c>
      <c r="L29" s="33">
        <f aca="true" t="shared" si="8" ref="L29:L42">SUM(B29:K29)</f>
        <v>-55.04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-12228.14</v>
      </c>
      <c r="J30" s="17">
        <v>0</v>
      </c>
      <c r="K30" s="17">
        <v>0</v>
      </c>
      <c r="L30" s="33">
        <f t="shared" si="8"/>
        <v>-12228.14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569235.6199999999</v>
      </c>
      <c r="C46" s="41">
        <f t="shared" si="10"/>
        <v>408707.64999999997</v>
      </c>
      <c r="D46" s="41">
        <f t="shared" si="10"/>
        <v>1327178.01</v>
      </c>
      <c r="E46" s="41">
        <f t="shared" si="10"/>
        <v>1146694.7599999998</v>
      </c>
      <c r="F46" s="41">
        <f t="shared" si="10"/>
        <v>994303.2300000002</v>
      </c>
      <c r="G46" s="41">
        <f t="shared" si="10"/>
        <v>686127.04</v>
      </c>
      <c r="H46" s="41">
        <f t="shared" si="10"/>
        <v>315383.68</v>
      </c>
      <c r="I46" s="41">
        <f t="shared" si="10"/>
        <v>470824.94999999995</v>
      </c>
      <c r="J46" s="41">
        <f t="shared" si="10"/>
        <v>620017.26</v>
      </c>
      <c r="K46" s="41">
        <f t="shared" si="10"/>
        <v>765042.6600000001</v>
      </c>
      <c r="L46" s="42">
        <f>SUM(B46:K46)</f>
        <v>7303514.859999999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569235.62</v>
      </c>
      <c r="C52" s="41">
        <f aca="true" t="shared" si="11" ref="C52:K52">SUM(C53:C64)</f>
        <v>408707.63999999996</v>
      </c>
      <c r="D52" s="41">
        <f t="shared" si="11"/>
        <v>1327178.01</v>
      </c>
      <c r="E52" s="41">
        <f t="shared" si="11"/>
        <v>1146694.77</v>
      </c>
      <c r="F52" s="41">
        <f t="shared" si="11"/>
        <v>994303.24</v>
      </c>
      <c r="G52" s="41">
        <f t="shared" si="11"/>
        <v>686127.04</v>
      </c>
      <c r="H52" s="41">
        <f t="shared" si="11"/>
        <v>315383.68</v>
      </c>
      <c r="I52" s="41">
        <f t="shared" si="11"/>
        <v>470824.96</v>
      </c>
      <c r="J52" s="41">
        <f t="shared" si="11"/>
        <v>620017.26</v>
      </c>
      <c r="K52" s="41">
        <f t="shared" si="11"/>
        <v>765042.6599999999</v>
      </c>
      <c r="L52" s="47">
        <f>SUM(B52:K52)</f>
        <v>7303514.88</v>
      </c>
      <c r="M52" s="40"/>
    </row>
    <row r="53" spans="1:13" ht="18.75" customHeight="1">
      <c r="A53" s="48" t="s">
        <v>52</v>
      </c>
      <c r="B53" s="49">
        <v>569235.62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569235.62</v>
      </c>
      <c r="M53" s="40"/>
    </row>
    <row r="54" spans="1:12" ht="18.75" customHeight="1">
      <c r="A54" s="48" t="s">
        <v>63</v>
      </c>
      <c r="B54" s="17">
        <v>0</v>
      </c>
      <c r="C54" s="49">
        <v>357292.22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357292.22</v>
      </c>
    </row>
    <row r="55" spans="1:12" ht="18.75" customHeight="1">
      <c r="A55" s="48" t="s">
        <v>64</v>
      </c>
      <c r="B55" s="17">
        <v>0</v>
      </c>
      <c r="C55" s="49">
        <v>51415.42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51415.42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1327178.01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1327178.01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1146694.77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1146694.77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994303.24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994303.24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686127.04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686127.04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315383.68</v>
      </c>
      <c r="I60" s="17">
        <v>0</v>
      </c>
      <c r="J60" s="17">
        <v>0</v>
      </c>
      <c r="K60" s="17">
        <v>0</v>
      </c>
      <c r="L60" s="47">
        <f t="shared" si="12"/>
        <v>315383.68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470824.96</v>
      </c>
      <c r="J61" s="17">
        <v>0</v>
      </c>
      <c r="K61" s="17">
        <v>0</v>
      </c>
      <c r="L61" s="47">
        <f t="shared" si="12"/>
        <v>470824.96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620017.26</v>
      </c>
      <c r="K62" s="17">
        <v>0</v>
      </c>
      <c r="L62" s="47">
        <f t="shared" si="12"/>
        <v>620017.26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447320.44</v>
      </c>
      <c r="L63" s="47">
        <f t="shared" si="12"/>
        <v>447320.44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317722.22</v>
      </c>
      <c r="L64" s="53">
        <f t="shared" si="12"/>
        <v>317722.22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2019-11-29T22:39:28Z</dcterms:modified>
  <cp:category/>
  <cp:version/>
  <cp:contentType/>
  <cp:contentStatus/>
</cp:coreProperties>
</file>