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<sst xmlns="http://schemas.openxmlformats.org/spreadsheetml/2006/main" count="76" uniqueCount="75">
  <si>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</si>
  <si>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</si>
  <si>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</si>
  <si>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</si>
  <si>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</si>
  <si>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</si>
  <si>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</si>
  <si>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</si>
  <si>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</si>
  <si>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</si>
  <si>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</si>
  <si>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</si>
  <si>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</si>
  <si>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</si>
  <si>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</si>
  <si>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</si>
  <si>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</si>
  <si>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</si>
  <si>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</si>
  <si>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</si>
  <si>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</si>
  <si>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</si>
  <si>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</si>
  <si>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</si>
  <si>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</si>
  <si>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</si>
  <si>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</si>
  <si>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</si>
  <si>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</si>
  <si>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</si>
  <si>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</si>
  <si>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</si>
  <si>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</si>
  <si>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</si>
  <si>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</si>
  <si>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</si>
  <si>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</si>
  <si>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</si>
  <si>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</si>
  <si>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</si>
  <si>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</si>
  <si>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</si>
  <si>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</si>
  <si>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</si>
  <si>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</si>
  <si>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</si>
  <si>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</si>
  <si>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</si>
  <si>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</si>
  <si>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</si>
  <si>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</si>
  <si>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</si>
  <si>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</si>
  <si>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</si>
  <si>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</si>
  <si>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</si>
  <si>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</si>
  <si>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</si>
  <si>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</si>
  <si>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</si>
  <si>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</si>
  <si>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</si>
  <si>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</si>
  <si>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</si>
  <si>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</si>
  <si>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</si>
  <si>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</si>
  <si>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</si>
  <si>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</si>
  <si>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</si>
  <si>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</si>
  <si>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22/11/19 - VENCIMENTO 29/11/19</t>
  </si>
  <si>
    <t>5.2.12. Ajuste Saldo de Remuneração</t>
  </si>
  <si>
    <t>5.3. Revisão de Remuneração pelo Transporte Coletivo ¹</t>
  </si>
  <si>
    <t>¹ Rede da madrugada de out/19.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</si>
</sst>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112345</v>
      </c>
      <c r="C7" s="10">
        <f>C8+C11</f>
        <v>138078</v>
      </c>
      <c r="D7" s="10">
        <f aca="true" t="shared" si="0" ref="D7:K7">D8+D11</f>
        <v>385281</v>
      </c>
      <c r="E7" s="10">
        <f t="shared" si="0"/>
        <v>365200</v>
      </c>
      <c r="F7" s="10">
        <f t="shared" si="0"/>
        <v>334792</v>
      </c>
      <c r="G7" s="10">
        <f t="shared" si="0"/>
        <v>192790</v>
      </c>
      <c r="H7" s="10">
        <f t="shared" si="0"/>
        <v>89128</v>
      </c>
      <c r="I7" s="10">
        <f t="shared" si="0"/>
        <v>145490</v>
      </c>
      <c r="J7" s="10">
        <f t="shared" si="0"/>
        <v>168342</v>
      </c>
      <c r="K7" s="10">
        <f t="shared" si="0"/>
        <v>279942</v>
      </c>
      <c r="L7" s="10">
        <f>SUM(B7:K7)</f>
        <v>2211388</v>
      </c>
      <c r="M7" s="11"/>
    </row>
    <row r="8" spans="1:13" ht="17.25" customHeight="1">
      <c r="A8" s="12" t="s">
        <v>18</v>
      </c>
      <c r="B8" s="13">
        <f>B9+B10</f>
        <v>7645</v>
      </c>
      <c r="C8" s="13">
        <f aca="true" t="shared" si="1" ref="C8:K8">C9+C10</f>
        <v>8548</v>
      </c>
      <c r="D8" s="13">
        <f t="shared" si="1"/>
        <v>24769</v>
      </c>
      <c r="E8" s="13">
        <f t="shared" si="1"/>
        <v>20326</v>
      </c>
      <c r="F8" s="13">
        <f t="shared" si="1"/>
        <v>16767</v>
      </c>
      <c r="G8" s="13">
        <f t="shared" si="1"/>
        <v>12821</v>
      </c>
      <c r="H8" s="13">
        <f t="shared" si="1"/>
        <v>5490</v>
      </c>
      <c r="I8" s="13">
        <f t="shared" si="1"/>
        <v>7729</v>
      </c>
      <c r="J8" s="13">
        <f t="shared" si="1"/>
        <v>11323</v>
      </c>
      <c r="K8" s="13">
        <f t="shared" si="1"/>
        <v>16840</v>
      </c>
      <c r="L8" s="13">
        <f>SUM(B8:K8)</f>
        <v>132258</v>
      </c>
      <c r="M8"/>
    </row>
    <row r="9" spans="1:13" ht="17.25" customHeight="1">
      <c r="A9" s="14" t="s">
        <v>19</v>
      </c>
      <c r="B9" s="15">
        <v>7643</v>
      </c>
      <c r="C9" s="15">
        <v>8548</v>
      </c>
      <c r="D9" s="15">
        <v>24769</v>
      </c>
      <c r="E9" s="15">
        <v>20326</v>
      </c>
      <c r="F9" s="15">
        <v>16767</v>
      </c>
      <c r="G9" s="15">
        <v>12821</v>
      </c>
      <c r="H9" s="15">
        <v>5490</v>
      </c>
      <c r="I9" s="15">
        <v>7729</v>
      </c>
      <c r="J9" s="15">
        <v>11323</v>
      </c>
      <c r="K9" s="15">
        <v>16840</v>
      </c>
      <c r="L9" s="13">
        <f>SUM(B9:K9)</f>
        <v>132256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104700</v>
      </c>
      <c r="C11" s="15">
        <v>129530</v>
      </c>
      <c r="D11" s="15">
        <v>360512</v>
      </c>
      <c r="E11" s="15">
        <v>344874</v>
      </c>
      <c r="F11" s="15">
        <v>318025</v>
      </c>
      <c r="G11" s="15">
        <v>179969</v>
      </c>
      <c r="H11" s="15">
        <v>83638</v>
      </c>
      <c r="I11" s="15">
        <v>137761</v>
      </c>
      <c r="J11" s="15">
        <v>157019</v>
      </c>
      <c r="K11" s="15">
        <v>263102</v>
      </c>
      <c r="L11" s="13">
        <f>SUM(B11:K11)</f>
        <v>2079130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663002.16</v>
      </c>
      <c r="C17" s="25">
        <f aca="true" t="shared" si="2" ref="C17:L17">C18+C19+C20+C21+C22</f>
        <v>451855.22</v>
      </c>
      <c r="D17" s="25">
        <f t="shared" si="2"/>
        <v>1431783.07</v>
      </c>
      <c r="E17" s="25">
        <f t="shared" si="2"/>
        <v>1377763.63</v>
      </c>
      <c r="F17" s="25">
        <f t="shared" si="2"/>
        <v>1131004.6400000001</v>
      </c>
      <c r="G17" s="25">
        <f t="shared" si="2"/>
        <v>737170.24</v>
      </c>
      <c r="H17" s="25">
        <f t="shared" si="2"/>
        <v>350249.11999999994</v>
      </c>
      <c r="I17" s="25">
        <f t="shared" si="2"/>
        <v>517915.6400000001</v>
      </c>
      <c r="J17" s="25">
        <f t="shared" si="2"/>
        <v>672523.6799999999</v>
      </c>
      <c r="K17" s="25">
        <f t="shared" si="2"/>
        <v>853885.99</v>
      </c>
      <c r="L17" s="25">
        <f t="shared" si="2"/>
        <v>8187153.39</v>
      </c>
      <c r="M17"/>
    </row>
    <row r="18" spans="1:13" ht="17.25" customHeight="1">
      <c r="A18" s="26" t="s">
        <v>25</v>
      </c>
      <c r="B18" s="33">
        <f aca="true" t="shared" si="3" ref="B18:K18">ROUND(B13*B7,2)</f>
        <v>646691.52</v>
      </c>
      <c r="C18" s="33">
        <f t="shared" si="3"/>
        <v>428262.72</v>
      </c>
      <c r="D18" s="33">
        <f t="shared" si="3"/>
        <v>1423150.96</v>
      </c>
      <c r="E18" s="33">
        <f t="shared" si="3"/>
        <v>1364241.12</v>
      </c>
      <c r="F18" s="33">
        <f t="shared" si="3"/>
        <v>1107090.19</v>
      </c>
      <c r="G18" s="33">
        <f t="shared" si="3"/>
        <v>700541.02</v>
      </c>
      <c r="H18" s="33">
        <f t="shared" si="3"/>
        <v>356832.86</v>
      </c>
      <c r="I18" s="33">
        <f t="shared" si="3"/>
        <v>483797.9</v>
      </c>
      <c r="J18" s="33">
        <f t="shared" si="3"/>
        <v>602731.7</v>
      </c>
      <c r="K18" s="33">
        <f t="shared" si="3"/>
        <v>818354.45</v>
      </c>
      <c r="L18" s="33">
        <f>SUM(B18:K18)</f>
        <v>7931694.44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12559.05</v>
      </c>
      <c r="C19" s="33">
        <f t="shared" si="4"/>
        <v>18947.94</v>
      </c>
      <c r="D19" s="33">
        <f t="shared" si="4"/>
        <v>-10958.76</v>
      </c>
      <c r="E19" s="33">
        <f t="shared" si="4"/>
        <v>8165.67</v>
      </c>
      <c r="F19" s="33">
        <f t="shared" si="4"/>
        <v>17120.62</v>
      </c>
      <c r="G19" s="33">
        <f t="shared" si="4"/>
        <v>29568.28</v>
      </c>
      <c r="H19" s="33">
        <f t="shared" si="4"/>
        <v>-14677.39</v>
      </c>
      <c r="I19" s="33">
        <f t="shared" si="4"/>
        <v>50729.51</v>
      </c>
      <c r="J19" s="33">
        <f t="shared" si="4"/>
        <v>59714.15</v>
      </c>
      <c r="K19" s="33">
        <f t="shared" si="4"/>
        <v>16904.27</v>
      </c>
      <c r="L19" s="33">
        <f>SUM(B19:K19)</f>
        <v>188073.33999999997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+B26+B31+B45</f>
        <v>-121839.35999999999</v>
      </c>
      <c r="C25" s="33">
        <f t="shared" si="5"/>
        <v>226451.08</v>
      </c>
      <c r="D25" s="33">
        <f t="shared" si="5"/>
        <v>253586.46000000002</v>
      </c>
      <c r="E25" s="33">
        <f t="shared" si="5"/>
        <v>221741.08</v>
      </c>
      <c r="F25" s="33">
        <f t="shared" si="5"/>
        <v>-713016.34</v>
      </c>
      <c r="G25" s="33">
        <f t="shared" si="5"/>
        <v>133044.22999999998</v>
      </c>
      <c r="H25" s="33">
        <f t="shared" si="5"/>
        <v>1712.1199999999953</v>
      </c>
      <c r="I25" s="33">
        <f t="shared" si="5"/>
        <v>-166362.60000000003</v>
      </c>
      <c r="J25" s="33">
        <f t="shared" si="5"/>
        <v>197703.8</v>
      </c>
      <c r="K25" s="33">
        <f t="shared" si="5"/>
        <v>403643.22</v>
      </c>
      <c r="L25" s="33">
        <f t="shared" si="5"/>
        <v>436663.68999999994</v>
      </c>
      <c r="M25"/>
    </row>
    <row r="26" spans="1:13" ht="18.75" customHeight="1">
      <c r="A26" s="27" t="s">
        <v>31</v>
      </c>
      <c r="B26" s="33">
        <f>B27+B28+B29+B30</f>
        <v>-32864.9</v>
      </c>
      <c r="C26" s="33">
        <f aca="true" t="shared" si="6" ref="C26:L26">C27+C28+C29+C30</f>
        <v>-36756.4</v>
      </c>
      <c r="D26" s="33">
        <f t="shared" si="6"/>
        <v>-106506.7</v>
      </c>
      <c r="E26" s="33">
        <f t="shared" si="6"/>
        <v>-87401.8</v>
      </c>
      <c r="F26" s="33">
        <f t="shared" si="6"/>
        <v>-72098.1</v>
      </c>
      <c r="G26" s="33">
        <f t="shared" si="6"/>
        <v>-55130.3</v>
      </c>
      <c r="H26" s="33">
        <f t="shared" si="6"/>
        <v>-23607</v>
      </c>
      <c r="I26" s="33">
        <f t="shared" si="6"/>
        <v>-44699.28</v>
      </c>
      <c r="J26" s="33">
        <f t="shared" si="6"/>
        <v>-48688.9</v>
      </c>
      <c r="K26" s="33">
        <f t="shared" si="6"/>
        <v>-72412</v>
      </c>
      <c r="L26" s="33">
        <f t="shared" si="6"/>
        <v>-580165.38</v>
      </c>
      <c r="M26"/>
    </row>
    <row r="27" spans="1:13" s="36" customFormat="1" ht="18.75" customHeight="1">
      <c r="A27" s="34" t="s">
        <v>58</v>
      </c>
      <c r="B27" s="33">
        <f>-ROUND((B9)*$E$3,2)</f>
        <v>-32864.9</v>
      </c>
      <c r="C27" s="33">
        <f aca="true" t="shared" si="7" ref="C27:K27">-ROUND((C9)*$E$3,2)</f>
        <v>-36756.4</v>
      </c>
      <c r="D27" s="33">
        <f t="shared" si="7"/>
        <v>-106506.7</v>
      </c>
      <c r="E27" s="33">
        <f t="shared" si="7"/>
        <v>-87401.8</v>
      </c>
      <c r="F27" s="33">
        <f t="shared" si="7"/>
        <v>-72098.1</v>
      </c>
      <c r="G27" s="33">
        <f t="shared" si="7"/>
        <v>-55130.3</v>
      </c>
      <c r="H27" s="33">
        <f t="shared" si="7"/>
        <v>-23607</v>
      </c>
      <c r="I27" s="33">
        <f t="shared" si="7"/>
        <v>-33234.7</v>
      </c>
      <c r="J27" s="33">
        <f t="shared" si="7"/>
        <v>-48688.9</v>
      </c>
      <c r="K27" s="33">
        <f t="shared" si="7"/>
        <v>-72412</v>
      </c>
      <c r="L27" s="33">
        <f>SUM(B27:K27)</f>
        <v>-568700.8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-22.01</v>
      </c>
      <c r="J29" s="17">
        <v>0</v>
      </c>
      <c r="K29" s="17">
        <v>0</v>
      </c>
      <c r="L29" s="33">
        <f aca="true" t="shared" si="8" ref="L29:L43">SUM(B29:K29)</f>
        <v>-22.01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-11442.57</v>
      </c>
      <c r="J30" s="17">
        <v>0</v>
      </c>
      <c r="K30" s="17">
        <v>0</v>
      </c>
      <c r="L30" s="33">
        <f t="shared" si="8"/>
        <v>-11442.57</v>
      </c>
      <c r="M30"/>
    </row>
    <row r="31" spans="1:13" s="36" customFormat="1" ht="18.75" customHeight="1">
      <c r="A31" s="27" t="s">
        <v>35</v>
      </c>
      <c r="B31" s="38">
        <f>SUM(B32:B43)</f>
        <v>-205464.21</v>
      </c>
      <c r="C31" s="38">
        <f aca="true" t="shared" si="9" ref="C31:K31">SUM(C32:C43)</f>
        <v>-11545.32</v>
      </c>
      <c r="D31" s="38">
        <f t="shared" si="9"/>
        <v>-262435.1</v>
      </c>
      <c r="E31" s="38">
        <f t="shared" si="9"/>
        <v>-89318.49</v>
      </c>
      <c r="F31" s="38">
        <f t="shared" si="9"/>
        <v>-918591</v>
      </c>
      <c r="G31" s="38">
        <f t="shared" si="9"/>
        <v>-36122.44</v>
      </c>
      <c r="H31" s="38">
        <f t="shared" si="9"/>
        <v>-48487.75</v>
      </c>
      <c r="I31" s="38">
        <f t="shared" si="9"/>
        <v>-161639.21000000002</v>
      </c>
      <c r="J31" s="38">
        <f t="shared" si="9"/>
        <v>-9050.08</v>
      </c>
      <c r="K31" s="38">
        <f t="shared" si="9"/>
        <v>-27932.7</v>
      </c>
      <c r="L31" s="38">
        <f>SUM(L32:L43)</f>
        <v>-1770586.3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33">
        <v>-29049.72</v>
      </c>
      <c r="C35" s="33">
        <v>-11545.32</v>
      </c>
      <c r="D35" s="33">
        <v>-16508.54</v>
      </c>
      <c r="E35" s="33">
        <v>-84725.99</v>
      </c>
      <c r="F35" s="33">
        <v>-24591</v>
      </c>
      <c r="G35" s="33">
        <v>-36122.44</v>
      </c>
      <c r="H35" s="33">
        <v>-7695.27</v>
      </c>
      <c r="I35" s="33">
        <v>-18555.2</v>
      </c>
      <c r="J35" s="33">
        <v>-9050.08</v>
      </c>
      <c r="K35" s="33">
        <v>-27932.7</v>
      </c>
      <c r="L35" s="33">
        <f t="shared" si="8"/>
        <v>-265776.26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8"/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2" ht="18.75" customHeight="1">
      <c r="A43" s="37" t="s">
        <v>72</v>
      </c>
      <c r="B43" s="33">
        <v>-96279.04</v>
      </c>
      <c r="C43" s="17"/>
      <c r="D43" s="33">
        <v>-245926.56</v>
      </c>
      <c r="E43" s="17"/>
      <c r="F43" s="17"/>
      <c r="G43" s="17"/>
      <c r="H43" s="33">
        <v>-32899.62</v>
      </c>
      <c r="I43" s="33">
        <v>-143084.01</v>
      </c>
      <c r="J43" s="17"/>
      <c r="K43" s="17"/>
      <c r="L43" s="33">
        <f t="shared" si="8"/>
        <v>-518189.23</v>
      </c>
    </row>
    <row r="44" spans="1:13" ht="12" customHeight="1">
      <c r="A44" s="14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8"/>
      <c r="M44" s="39"/>
    </row>
    <row r="45" spans="1:13" ht="18.75" customHeight="1">
      <c r="A45" s="27" t="s">
        <v>73</v>
      </c>
      <c r="B45" s="33">
        <v>116489.75</v>
      </c>
      <c r="C45" s="33">
        <v>274752.8</v>
      </c>
      <c r="D45" s="33">
        <v>622528.26</v>
      </c>
      <c r="E45" s="33">
        <v>398461.37</v>
      </c>
      <c r="F45" s="33">
        <v>277672.76</v>
      </c>
      <c r="G45" s="33">
        <v>224296.97</v>
      </c>
      <c r="H45" s="33">
        <v>73806.87</v>
      </c>
      <c r="I45" s="33">
        <v>39975.89</v>
      </c>
      <c r="J45" s="33">
        <v>255442.78</v>
      </c>
      <c r="K45" s="33">
        <v>503987.92</v>
      </c>
      <c r="L45" s="33">
        <f>SUM(B45:K45)</f>
        <v>2787415.37</v>
      </c>
      <c r="M45" s="39"/>
    </row>
    <row r="46" spans="1:13" ht="12" customHeight="1">
      <c r="A46" s="27"/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30">
        <f>SUM(B46:K46)</f>
        <v>0</v>
      </c>
      <c r="M46" s="40"/>
    </row>
    <row r="47" spans="1:13" ht="18.75" customHeight="1">
      <c r="A47" s="19" t="s">
        <v>47</v>
      </c>
      <c r="B47" s="41">
        <f aca="true" t="shared" si="10" ref="B47:K47">+B25+B17</f>
        <v>541162.8</v>
      </c>
      <c r="C47" s="41">
        <f t="shared" si="10"/>
        <v>678306.2999999999</v>
      </c>
      <c r="D47" s="41">
        <f t="shared" si="10"/>
        <v>1685369.53</v>
      </c>
      <c r="E47" s="41">
        <f t="shared" si="10"/>
        <v>1599504.71</v>
      </c>
      <c r="F47" s="41">
        <f t="shared" si="10"/>
        <v>417988.30000000016</v>
      </c>
      <c r="G47" s="41">
        <f t="shared" si="10"/>
        <v>870214.47</v>
      </c>
      <c r="H47" s="41">
        <f t="shared" si="10"/>
        <v>351961.23999999993</v>
      </c>
      <c r="I47" s="41">
        <f t="shared" si="10"/>
        <v>351553.04000000004</v>
      </c>
      <c r="J47" s="41">
        <f t="shared" si="10"/>
        <v>870227.48</v>
      </c>
      <c r="K47" s="41">
        <f t="shared" si="10"/>
        <v>1257529.21</v>
      </c>
      <c r="L47" s="42">
        <f>SUM(B47:K47)</f>
        <v>8623817.079999998</v>
      </c>
      <c r="M47" s="43"/>
    </row>
    <row r="48" spans="1:12" ht="18.75" customHeight="1">
      <c r="A48" s="27" t="s">
        <v>48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</row>
    <row r="49" spans="1:13" ht="18.75" customHeight="1">
      <c r="A49" s="27" t="s">
        <v>49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  <c r="M49"/>
    </row>
    <row r="50" spans="1:12" ht="12" customHeight="1">
      <c r="A50" s="19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" customHeight="1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3" ht="18.75" customHeight="1">
      <c r="A53" s="46" t="s">
        <v>50</v>
      </c>
      <c r="B53" s="41">
        <f>SUM(B54:B65)</f>
        <v>541162.8</v>
      </c>
      <c r="C53" s="41">
        <f aca="true" t="shared" si="11" ref="C53:K53">SUM(C54:C65)</f>
        <v>678306.3</v>
      </c>
      <c r="D53" s="41">
        <f t="shared" si="11"/>
        <v>1685369.53</v>
      </c>
      <c r="E53" s="41">
        <f t="shared" si="11"/>
        <v>1599504.71</v>
      </c>
      <c r="F53" s="41">
        <f t="shared" si="11"/>
        <v>417988.29</v>
      </c>
      <c r="G53" s="41">
        <f t="shared" si="11"/>
        <v>870214.47</v>
      </c>
      <c r="H53" s="41">
        <f t="shared" si="11"/>
        <v>351961.24</v>
      </c>
      <c r="I53" s="41">
        <f t="shared" si="11"/>
        <v>351553.04</v>
      </c>
      <c r="J53" s="41">
        <f t="shared" si="11"/>
        <v>870227.47</v>
      </c>
      <c r="K53" s="41">
        <f t="shared" si="11"/>
        <v>1257529.22</v>
      </c>
      <c r="L53" s="47">
        <f>SUM(B53:K53)</f>
        <v>8623817.07</v>
      </c>
      <c r="M53" s="40"/>
    </row>
    <row r="54" spans="1:13" ht="18.75" customHeight="1">
      <c r="A54" s="48" t="s">
        <v>51</v>
      </c>
      <c r="B54" s="49">
        <v>541162.8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aca="true" t="shared" si="12" ref="L54:L65">SUM(B54:K54)</f>
        <v>541162.8</v>
      </c>
      <c r="M54" s="40"/>
    </row>
    <row r="55" spans="1:12" ht="18.75" customHeight="1">
      <c r="A55" s="48" t="s">
        <v>61</v>
      </c>
      <c r="B55" s="17">
        <v>0</v>
      </c>
      <c r="C55" s="49">
        <v>578188.52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578188.52</v>
      </c>
    </row>
    <row r="56" spans="1:12" ht="18.75" customHeight="1">
      <c r="A56" s="48" t="s">
        <v>62</v>
      </c>
      <c r="B56" s="17">
        <v>0</v>
      </c>
      <c r="C56" s="49">
        <v>100117.78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100117.78</v>
      </c>
    </row>
    <row r="57" spans="1:12" ht="18.75" customHeight="1">
      <c r="A57" s="48" t="s">
        <v>52</v>
      </c>
      <c r="B57" s="17">
        <v>0</v>
      </c>
      <c r="C57" s="17">
        <v>0</v>
      </c>
      <c r="D57" s="50">
        <v>1685369.53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1685369.53</v>
      </c>
    </row>
    <row r="58" spans="1:12" ht="18.75" customHeight="1">
      <c r="A58" s="48" t="s">
        <v>53</v>
      </c>
      <c r="B58" s="17">
        <v>0</v>
      </c>
      <c r="C58" s="17">
        <v>0</v>
      </c>
      <c r="D58" s="17">
        <v>0</v>
      </c>
      <c r="E58" s="50">
        <v>1599504.71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1599504.71</v>
      </c>
    </row>
    <row r="59" spans="1:12" ht="18.75" customHeight="1">
      <c r="A59" s="48" t="s">
        <v>54</v>
      </c>
      <c r="B59" s="17">
        <v>0</v>
      </c>
      <c r="C59" s="17">
        <v>0</v>
      </c>
      <c r="D59" s="17">
        <v>0</v>
      </c>
      <c r="E59" s="17">
        <v>0</v>
      </c>
      <c r="F59" s="50">
        <v>417988.29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417988.29</v>
      </c>
    </row>
    <row r="60" spans="1:12" ht="18.75" customHeight="1">
      <c r="A60" s="48" t="s">
        <v>55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50">
        <v>870214.47</v>
      </c>
      <c r="H60" s="17">
        <v>0</v>
      </c>
      <c r="I60" s="17">
        <v>0</v>
      </c>
      <c r="J60" s="17">
        <v>0</v>
      </c>
      <c r="K60" s="17">
        <v>0</v>
      </c>
      <c r="L60" s="47">
        <f t="shared" si="12"/>
        <v>870214.47</v>
      </c>
    </row>
    <row r="61" spans="1:12" ht="18.75" customHeight="1">
      <c r="A61" s="48" t="s">
        <v>56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50">
        <v>351961.24</v>
      </c>
      <c r="I61" s="17">
        <v>0</v>
      </c>
      <c r="J61" s="17">
        <v>0</v>
      </c>
      <c r="K61" s="17">
        <v>0</v>
      </c>
      <c r="L61" s="47">
        <f t="shared" si="12"/>
        <v>351961.24</v>
      </c>
    </row>
    <row r="62" spans="1:12" ht="18.75" customHeight="1">
      <c r="A62" s="48" t="s">
        <v>57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50">
        <v>351553.04</v>
      </c>
      <c r="J62" s="17">
        <v>0</v>
      </c>
      <c r="K62" s="17">
        <v>0</v>
      </c>
      <c r="L62" s="47">
        <f t="shared" si="12"/>
        <v>351553.04</v>
      </c>
    </row>
    <row r="63" spans="1:12" ht="18.75" customHeight="1">
      <c r="A63" s="48" t="s">
        <v>59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50">
        <v>870227.47</v>
      </c>
      <c r="K63" s="17">
        <v>0</v>
      </c>
      <c r="L63" s="47">
        <f t="shared" si="12"/>
        <v>870227.47</v>
      </c>
    </row>
    <row r="64" spans="1:12" ht="18.75" customHeight="1">
      <c r="A64" s="48" t="s">
        <v>69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736342.48</v>
      </c>
      <c r="L64" s="47">
        <f t="shared" si="12"/>
        <v>736342.48</v>
      </c>
    </row>
    <row r="65" spans="1:12" ht="18.75" customHeight="1">
      <c r="A65" s="51" t="s">
        <v>70</v>
      </c>
      <c r="B65" s="56"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2">
        <v>521186.74</v>
      </c>
      <c r="L65" s="53">
        <f t="shared" si="12"/>
        <v>521186.74</v>
      </c>
    </row>
    <row r="66" spans="1:10" ht="18" customHeight="1">
      <c r="A66" s="54" t="s">
        <v>74</v>
      </c>
      <c r="H66"/>
      <c r="I66"/>
      <c r="J66"/>
    </row>
    <row r="67" spans="1:11" ht="18" customHeight="1">
      <c r="A67" s="57"/>
      <c r="I67"/>
      <c r="J67"/>
      <c r="K67"/>
    </row>
    <row r="68" spans="1:11" ht="18" customHeight="1">
      <c r="A68" s="55"/>
      <c r="I68"/>
      <c r="K68"/>
    </row>
    <row r="69" spans="10:11" ht="18" customHeight="1">
      <c r="J69"/>
      <c r="K69"/>
    </row>
    <row r="70" ht="14.25"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2019-11-28T22:16:23Z</dcterms:modified>
  <cp:category/>
  <cp:version/>
  <cp:contentType/>
  <cp:contentStatus/>
</cp:coreProperties>
</file>