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<sst xmlns="http://schemas.openxmlformats.org/spreadsheetml/2006/main" count="75" uniqueCount="74">
  <si>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</si>
  <si>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</si>
  <si>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</si>
  <si>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</si>
  <si>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</si>
  <si>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</si>
  <si>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</si>
  <si>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</si>
  <si>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</si>
  <si>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</si>
  <si>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</si>
  <si>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</si>
  <si>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</si>
  <si>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</si>
  <si>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</si>
  <si>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</si>
  <si>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</si>
  <si>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</si>
  <si>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</si>
  <si>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</si>
  <si>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</si>
  <si>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</si>
  <si>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</si>
  <si>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</si>
  <si>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</si>
  <si>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</si>
  <si>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</si>
  <si>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</si>
  <si>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</si>
  <si>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</si>
  <si>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</si>
  <si>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</si>
  <si>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</si>
  <si>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</si>
  <si>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</si>
  <si>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</si>
  <si>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</si>
  <si>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</si>
  <si>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</si>
  <si>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</si>
  <si>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</si>
  <si>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</si>
  <si>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</si>
  <si>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</si>
  <si>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</si>
  <si>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</si>
  <si>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</si>
  <si>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</si>
  <si>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</si>
  <si>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</si>
  <si>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</si>
  <si>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</si>
  <si>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</si>
  <si>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</si>
  <si>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</si>
  <si>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</si>
  <si>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</si>
  <si>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</si>
  <si>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</si>
  <si>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</si>
  <si>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</si>
  <si>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</si>
  <si>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</si>
  <si>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</si>
  <si>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</si>
  <si>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</si>
  <si>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</si>
  <si>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</si>
  <si>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</si>
  <si>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</si>
  <si>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</si>
  <si>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</si>
  <si>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</si>
  <si>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18/11/19 - VENCIMENTO 26/11/19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</si>
</sst>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114376</v>
      </c>
      <c r="C7" s="10">
        <f>C8+C11</f>
        <v>136097</v>
      </c>
      <c r="D7" s="10">
        <f aca="true" t="shared" si="0" ref="D7:K7">D8+D11</f>
        <v>383463</v>
      </c>
      <c r="E7" s="10">
        <f t="shared" si="0"/>
        <v>323516</v>
      </c>
      <c r="F7" s="10">
        <f t="shared" si="0"/>
        <v>307005</v>
      </c>
      <c r="G7" s="10">
        <f t="shared" si="0"/>
        <v>191618</v>
      </c>
      <c r="H7" s="10">
        <f t="shared" si="0"/>
        <v>87146</v>
      </c>
      <c r="I7" s="10">
        <f t="shared" si="0"/>
        <v>145670</v>
      </c>
      <c r="J7" s="10">
        <f t="shared" si="0"/>
        <v>166804</v>
      </c>
      <c r="K7" s="10">
        <f t="shared" si="0"/>
        <v>272800</v>
      </c>
      <c r="L7" s="10">
        <f>SUM(B7:K7)</f>
        <v>2128495</v>
      </c>
      <c r="M7" s="11"/>
    </row>
    <row r="8" spans="1:13" ht="17.25" customHeight="1">
      <c r="A8" s="12" t="s">
        <v>18</v>
      </c>
      <c r="B8" s="13">
        <f>B9+B10</f>
        <v>7460</v>
      </c>
      <c r="C8" s="13">
        <f aca="true" t="shared" si="1" ref="C8:K8">C9+C10</f>
        <v>8265</v>
      </c>
      <c r="D8" s="13">
        <f t="shared" si="1"/>
        <v>23655</v>
      </c>
      <c r="E8" s="13">
        <f t="shared" si="1"/>
        <v>17844</v>
      </c>
      <c r="F8" s="13">
        <f t="shared" si="1"/>
        <v>15700</v>
      </c>
      <c r="G8" s="13">
        <f t="shared" si="1"/>
        <v>12186</v>
      </c>
      <c r="H8" s="13">
        <f t="shared" si="1"/>
        <v>5058</v>
      </c>
      <c r="I8" s="13">
        <f t="shared" si="1"/>
        <v>7589</v>
      </c>
      <c r="J8" s="13">
        <f t="shared" si="1"/>
        <v>10943</v>
      </c>
      <c r="K8" s="13">
        <f t="shared" si="1"/>
        <v>15797</v>
      </c>
      <c r="L8" s="13">
        <f>SUM(B8:K8)</f>
        <v>124497</v>
      </c>
      <c r="M8"/>
    </row>
    <row r="9" spans="1:13" ht="17.25" customHeight="1">
      <c r="A9" s="14" t="s">
        <v>19</v>
      </c>
      <c r="B9" s="15">
        <v>7460</v>
      </c>
      <c r="C9" s="15">
        <v>8265</v>
      </c>
      <c r="D9" s="15">
        <v>23655</v>
      </c>
      <c r="E9" s="15">
        <v>17844</v>
      </c>
      <c r="F9" s="15">
        <v>15700</v>
      </c>
      <c r="G9" s="15">
        <v>12186</v>
      </c>
      <c r="H9" s="15">
        <v>5058</v>
      </c>
      <c r="I9" s="15">
        <v>7589</v>
      </c>
      <c r="J9" s="15">
        <v>10943</v>
      </c>
      <c r="K9" s="15">
        <v>15797</v>
      </c>
      <c r="L9" s="13">
        <f>SUM(B9:K9)</f>
        <v>124497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106916</v>
      </c>
      <c r="C11" s="15">
        <v>127832</v>
      </c>
      <c r="D11" s="15">
        <v>359808</v>
      </c>
      <c r="E11" s="15">
        <v>305672</v>
      </c>
      <c r="F11" s="15">
        <v>291305</v>
      </c>
      <c r="G11" s="15">
        <v>179432</v>
      </c>
      <c r="H11" s="15">
        <v>82088</v>
      </c>
      <c r="I11" s="15">
        <v>138081</v>
      </c>
      <c r="J11" s="15">
        <v>155861</v>
      </c>
      <c r="K11" s="15">
        <v>257003</v>
      </c>
      <c r="L11" s="13">
        <f>SUM(B11:K11)</f>
        <v>2003998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674920.2499999999</v>
      </c>
      <c r="C17" s="25">
        <f aca="true" t="shared" si="2" ref="C17:L17">C18+C19+C20+C21+C22</f>
        <v>445439.11000000004</v>
      </c>
      <c r="D17" s="25">
        <f t="shared" si="2"/>
        <v>1425119.45</v>
      </c>
      <c r="E17" s="25">
        <f t="shared" si="2"/>
        <v>1221116.8499999999</v>
      </c>
      <c r="F17" s="25">
        <f t="shared" si="2"/>
        <v>1037697.6000000001</v>
      </c>
      <c r="G17" s="25">
        <f t="shared" si="2"/>
        <v>732731.7999999999</v>
      </c>
      <c r="H17" s="25">
        <f t="shared" si="2"/>
        <v>342640.37999999995</v>
      </c>
      <c r="I17" s="25">
        <f t="shared" si="2"/>
        <v>518576.95</v>
      </c>
      <c r="J17" s="25">
        <f t="shared" si="2"/>
        <v>666471.46</v>
      </c>
      <c r="K17" s="25">
        <f t="shared" si="2"/>
        <v>832576.51</v>
      </c>
      <c r="L17" s="25">
        <f t="shared" si="2"/>
        <v>7897290.36</v>
      </c>
      <c r="M17"/>
    </row>
    <row r="18" spans="1:13" ht="17.25" customHeight="1">
      <c r="A18" s="26" t="s">
        <v>25</v>
      </c>
      <c r="B18" s="33">
        <f aca="true" t="shared" si="3" ref="B18:K18">ROUND(B13*B7,2)</f>
        <v>658382.57</v>
      </c>
      <c r="C18" s="33">
        <f t="shared" si="3"/>
        <v>422118.46</v>
      </c>
      <c r="D18" s="33">
        <f t="shared" si="3"/>
        <v>1416435.63</v>
      </c>
      <c r="E18" s="33">
        <f t="shared" si="3"/>
        <v>1208526.37</v>
      </c>
      <c r="F18" s="33">
        <f t="shared" si="3"/>
        <v>1015204.13</v>
      </c>
      <c r="G18" s="33">
        <f t="shared" si="3"/>
        <v>696282.33</v>
      </c>
      <c r="H18" s="33">
        <f t="shared" si="3"/>
        <v>348897.73</v>
      </c>
      <c r="I18" s="33">
        <f t="shared" si="3"/>
        <v>484396.45</v>
      </c>
      <c r="J18" s="33">
        <f t="shared" si="3"/>
        <v>597225.04</v>
      </c>
      <c r="K18" s="33">
        <f t="shared" si="3"/>
        <v>797476.24</v>
      </c>
      <c r="L18" s="33">
        <f>SUM(B18:K18)</f>
        <v>7644944.950000001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12786.09</v>
      </c>
      <c r="C19" s="33">
        <f t="shared" si="4"/>
        <v>18676.09</v>
      </c>
      <c r="D19" s="33">
        <f t="shared" si="4"/>
        <v>-10907.05</v>
      </c>
      <c r="E19" s="33">
        <f t="shared" si="4"/>
        <v>7233.64</v>
      </c>
      <c r="F19" s="33">
        <f t="shared" si="4"/>
        <v>15699.64</v>
      </c>
      <c r="G19" s="33">
        <f t="shared" si="4"/>
        <v>29388.53</v>
      </c>
      <c r="H19" s="33">
        <f t="shared" si="4"/>
        <v>-14351</v>
      </c>
      <c r="I19" s="33">
        <f t="shared" si="4"/>
        <v>50792.27</v>
      </c>
      <c r="J19" s="33">
        <f t="shared" si="4"/>
        <v>59168.59</v>
      </c>
      <c r="K19" s="33">
        <f t="shared" si="4"/>
        <v>16473</v>
      </c>
      <c r="L19" s="33">
        <f>SUM(B19:K19)</f>
        <v>184959.8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-112213.45</v>
      </c>
      <c r="C25" s="33">
        <f t="shared" si="5"/>
        <v>-35539.5</v>
      </c>
      <c r="D25" s="33">
        <f t="shared" si="5"/>
        <v>-101716.5</v>
      </c>
      <c r="E25" s="33">
        <f t="shared" si="5"/>
        <v>-81321.7</v>
      </c>
      <c r="F25" s="33">
        <f t="shared" si="5"/>
        <v>-67510</v>
      </c>
      <c r="G25" s="33">
        <f t="shared" si="5"/>
        <v>-52399.8</v>
      </c>
      <c r="H25" s="33">
        <f t="shared" si="5"/>
        <v>-29642.260000000002</v>
      </c>
      <c r="I25" s="33">
        <f t="shared" si="5"/>
        <v>-63105.18</v>
      </c>
      <c r="J25" s="33">
        <f t="shared" si="5"/>
        <v>-47054.9</v>
      </c>
      <c r="K25" s="33">
        <f t="shared" si="5"/>
        <v>-67927.1</v>
      </c>
      <c r="L25" s="33">
        <f t="shared" si="5"/>
        <v>-658430.3900000001</v>
      </c>
      <c r="M25"/>
    </row>
    <row r="26" spans="1:13" ht="18.75" customHeight="1">
      <c r="A26" s="27" t="s">
        <v>31</v>
      </c>
      <c r="B26" s="33">
        <f>B27+B28+B29+B30</f>
        <v>-32078</v>
      </c>
      <c r="C26" s="33">
        <f aca="true" t="shared" si="6" ref="C26:L26">C27+C28+C29+C30</f>
        <v>-35539.5</v>
      </c>
      <c r="D26" s="33">
        <f t="shared" si="6"/>
        <v>-101716.5</v>
      </c>
      <c r="E26" s="33">
        <f t="shared" si="6"/>
        <v>-76729.2</v>
      </c>
      <c r="F26" s="33">
        <f t="shared" si="6"/>
        <v>-67510</v>
      </c>
      <c r="G26" s="33">
        <f t="shared" si="6"/>
        <v>-52399.8</v>
      </c>
      <c r="H26" s="33">
        <f t="shared" si="6"/>
        <v>-21749.4</v>
      </c>
      <c r="I26" s="33">
        <f t="shared" si="6"/>
        <v>-63105.18</v>
      </c>
      <c r="J26" s="33">
        <f t="shared" si="6"/>
        <v>-47054.9</v>
      </c>
      <c r="K26" s="33">
        <f t="shared" si="6"/>
        <v>-67927.1</v>
      </c>
      <c r="L26" s="33">
        <f t="shared" si="6"/>
        <v>-565809.5800000001</v>
      </c>
      <c r="M26"/>
    </row>
    <row r="27" spans="1:13" s="36" customFormat="1" ht="18.75" customHeight="1">
      <c r="A27" s="34" t="s">
        <v>60</v>
      </c>
      <c r="B27" s="33">
        <f>-ROUND((B9)*$E$3,2)</f>
        <v>-32078</v>
      </c>
      <c r="C27" s="33">
        <f aca="true" t="shared" si="7" ref="C27:K27">-ROUND((C9)*$E$3,2)</f>
        <v>-35539.5</v>
      </c>
      <c r="D27" s="33">
        <f t="shared" si="7"/>
        <v>-101716.5</v>
      </c>
      <c r="E27" s="33">
        <f t="shared" si="7"/>
        <v>-76729.2</v>
      </c>
      <c r="F27" s="33">
        <f t="shared" si="7"/>
        <v>-67510</v>
      </c>
      <c r="G27" s="33">
        <f t="shared" si="7"/>
        <v>-52399.8</v>
      </c>
      <c r="H27" s="33">
        <f t="shared" si="7"/>
        <v>-21749.4</v>
      </c>
      <c r="I27" s="33">
        <f t="shared" si="7"/>
        <v>-32632.7</v>
      </c>
      <c r="J27" s="33">
        <f t="shared" si="7"/>
        <v>-47054.9</v>
      </c>
      <c r="K27" s="33">
        <f t="shared" si="7"/>
        <v>-67927.1</v>
      </c>
      <c r="L27" s="33">
        <f>SUM(B27:K27)</f>
        <v>-535337.1000000001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-143.09</v>
      </c>
      <c r="J29" s="17">
        <v>0</v>
      </c>
      <c r="K29" s="17">
        <v>0</v>
      </c>
      <c r="L29" s="33">
        <f aca="true" t="shared" si="8" ref="L29:L42">SUM(B29:K29)</f>
        <v>-143.09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-30329.39</v>
      </c>
      <c r="J30" s="17">
        <v>0</v>
      </c>
      <c r="K30" s="17">
        <v>0</v>
      </c>
      <c r="L30" s="33">
        <f t="shared" si="8"/>
        <v>-30329.39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562706.7999999999</v>
      </c>
      <c r="C46" s="41">
        <f t="shared" si="10"/>
        <v>409899.61000000004</v>
      </c>
      <c r="D46" s="41">
        <f t="shared" si="10"/>
        <v>1323402.95</v>
      </c>
      <c r="E46" s="41">
        <f t="shared" si="10"/>
        <v>1139795.15</v>
      </c>
      <c r="F46" s="41">
        <f t="shared" si="10"/>
        <v>970187.6000000001</v>
      </c>
      <c r="G46" s="41">
        <f t="shared" si="10"/>
        <v>680331.9999999999</v>
      </c>
      <c r="H46" s="41">
        <f t="shared" si="10"/>
        <v>312998.11999999994</v>
      </c>
      <c r="I46" s="41">
        <f t="shared" si="10"/>
        <v>455471.77</v>
      </c>
      <c r="J46" s="41">
        <f t="shared" si="10"/>
        <v>619416.5599999999</v>
      </c>
      <c r="K46" s="41">
        <f t="shared" si="10"/>
        <v>764649.41</v>
      </c>
      <c r="L46" s="42">
        <f>SUM(B46:K46)</f>
        <v>7238859.97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562706.8</v>
      </c>
      <c r="C52" s="41">
        <f aca="true" t="shared" si="11" ref="C52:K52">SUM(C53:C64)</f>
        <v>409899.61</v>
      </c>
      <c r="D52" s="41">
        <f t="shared" si="11"/>
        <v>1323402.95</v>
      </c>
      <c r="E52" s="41">
        <f t="shared" si="11"/>
        <v>1139795.16</v>
      </c>
      <c r="F52" s="41">
        <f t="shared" si="11"/>
        <v>970187.61</v>
      </c>
      <c r="G52" s="41">
        <f t="shared" si="11"/>
        <v>680331.99</v>
      </c>
      <c r="H52" s="41">
        <f t="shared" si="11"/>
        <v>312998.12</v>
      </c>
      <c r="I52" s="41">
        <f t="shared" si="11"/>
        <v>455471.78</v>
      </c>
      <c r="J52" s="41">
        <f t="shared" si="11"/>
        <v>619416.55</v>
      </c>
      <c r="K52" s="41">
        <f t="shared" si="11"/>
        <v>764649.41</v>
      </c>
      <c r="L52" s="47">
        <f>SUM(B52:K52)</f>
        <v>7238859.98</v>
      </c>
      <c r="M52" s="40"/>
    </row>
    <row r="53" spans="1:13" ht="18.75" customHeight="1">
      <c r="A53" s="48" t="s">
        <v>52</v>
      </c>
      <c r="B53" s="49">
        <v>562706.8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562706.8</v>
      </c>
      <c r="M53" s="40"/>
    </row>
    <row r="54" spans="1:12" ht="18.75" customHeight="1">
      <c r="A54" s="48" t="s">
        <v>63</v>
      </c>
      <c r="B54" s="17">
        <v>0</v>
      </c>
      <c r="C54" s="49">
        <v>358047.31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358047.31</v>
      </c>
    </row>
    <row r="55" spans="1:12" ht="18.75" customHeight="1">
      <c r="A55" s="48" t="s">
        <v>64</v>
      </c>
      <c r="B55" s="17">
        <v>0</v>
      </c>
      <c r="C55" s="49">
        <v>51852.3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51852.3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1323402.95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1323402.95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1139795.16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1139795.16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970187.61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970187.61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680331.99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680331.99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312998.12</v>
      </c>
      <c r="I60" s="17">
        <v>0</v>
      </c>
      <c r="J60" s="17">
        <v>0</v>
      </c>
      <c r="K60" s="17">
        <v>0</v>
      </c>
      <c r="L60" s="47">
        <f t="shared" si="12"/>
        <v>312998.12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455471.78</v>
      </c>
      <c r="J61" s="17">
        <v>0</v>
      </c>
      <c r="K61" s="17">
        <v>0</v>
      </c>
      <c r="L61" s="47">
        <f t="shared" si="12"/>
        <v>455471.78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619416.55</v>
      </c>
      <c r="K62" s="17">
        <v>0</v>
      </c>
      <c r="L62" s="47">
        <f t="shared" si="12"/>
        <v>619416.55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451984.27</v>
      </c>
      <c r="L63" s="47">
        <f t="shared" si="12"/>
        <v>451984.27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312665.14</v>
      </c>
      <c r="L64" s="53">
        <f t="shared" si="12"/>
        <v>312665.14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2019-11-25T18:52:41Z</dcterms:modified>
  <cp:category/>
  <cp:version/>
  <cp:contentType/>
  <cp:contentStatus/>
</cp:coreProperties>
</file>