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<sst xmlns="http://schemas.openxmlformats.org/spreadsheetml/2006/main" count="75" uniqueCount="74">
  <si>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</si>
  <si>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</si>
  <si>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</si>
  <si>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</si>
  <si>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</si>
  <si>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</si>
  <si>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</si>
  <si>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</si>
  <si>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</si>
  <si>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</si>
  <si>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</si>
  <si>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</si>
  <si>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</si>
  <si>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</si>
  <si>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</si>
  <si>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</si>
  <si>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</si>
  <si>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</si>
  <si>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</si>
  <si>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</si>
  <si>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</si>
  <si>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</si>
  <si>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</si>
  <si>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</si>
  <si>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</si>
  <si>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</si>
  <si>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</si>
  <si>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</si>
  <si>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</si>
  <si>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</si>
  <si>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</si>
  <si>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</si>
  <si>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</si>
  <si>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</si>
  <si>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</si>
  <si>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</si>
  <si>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</si>
  <si>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</si>
  <si>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</si>
  <si>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</si>
  <si>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</si>
  <si>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</si>
  <si>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</si>
  <si>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</si>
  <si>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</si>
  <si>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</si>
  <si>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</si>
  <si>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</si>
  <si>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</si>
  <si>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</si>
  <si>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</si>
  <si>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</si>
  <si>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</si>
  <si>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</si>
  <si>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</si>
  <si>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</si>
  <si>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</si>
  <si>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</si>
  <si>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</si>
  <si>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</si>
  <si>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</si>
  <si>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</si>
  <si>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</si>
  <si>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</si>
  <si>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</si>
  <si>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</si>
  <si>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</si>
  <si>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</si>
  <si>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</si>
  <si>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</si>
  <si>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</si>
  <si>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</si>
  <si>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</si>
  <si>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17/11/19 - VENCIMENTO 25/11/19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</si>
</sst>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23344</v>
      </c>
      <c r="C7" s="10">
        <f>C8+C11</f>
        <v>35107</v>
      </c>
      <c r="D7" s="10">
        <f aca="true" t="shared" si="0" ref="D7:K7">D8+D11</f>
        <v>116494</v>
      </c>
      <c r="E7" s="10">
        <f t="shared" si="0"/>
        <v>97698</v>
      </c>
      <c r="F7" s="10">
        <f t="shared" si="0"/>
        <v>101146</v>
      </c>
      <c r="G7" s="10">
        <f t="shared" si="0"/>
        <v>47416</v>
      </c>
      <c r="H7" s="10">
        <f t="shared" si="0"/>
        <v>23886</v>
      </c>
      <c r="I7" s="10">
        <f t="shared" si="0"/>
        <v>46255</v>
      </c>
      <c r="J7" s="10">
        <f t="shared" si="0"/>
        <v>32397</v>
      </c>
      <c r="K7" s="10">
        <f t="shared" si="0"/>
        <v>77347</v>
      </c>
      <c r="L7" s="10">
        <f>SUM(B7:K7)</f>
        <v>601090</v>
      </c>
      <c r="M7" s="11"/>
    </row>
    <row r="8" spans="1:13" ht="17.25" customHeight="1">
      <c r="A8" s="12" t="s">
        <v>18</v>
      </c>
      <c r="B8" s="13">
        <f>B9+B10</f>
        <v>2091</v>
      </c>
      <c r="C8" s="13">
        <f aca="true" t="shared" si="1" ref="C8:K8">C9+C10</f>
        <v>2988</v>
      </c>
      <c r="D8" s="13">
        <f t="shared" si="1"/>
        <v>9984</v>
      </c>
      <c r="E8" s="13">
        <f t="shared" si="1"/>
        <v>7621</v>
      </c>
      <c r="F8" s="13">
        <f t="shared" si="1"/>
        <v>8001</v>
      </c>
      <c r="G8" s="13">
        <f t="shared" si="1"/>
        <v>3932</v>
      </c>
      <c r="H8" s="13">
        <f t="shared" si="1"/>
        <v>1919</v>
      </c>
      <c r="I8" s="13">
        <f t="shared" si="1"/>
        <v>3282</v>
      </c>
      <c r="J8" s="13">
        <f t="shared" si="1"/>
        <v>2488</v>
      </c>
      <c r="K8" s="13">
        <f t="shared" si="1"/>
        <v>5520</v>
      </c>
      <c r="L8" s="13">
        <f>SUM(B8:K8)</f>
        <v>47826</v>
      </c>
      <c r="M8"/>
    </row>
    <row r="9" spans="1:13" ht="17.25" customHeight="1">
      <c r="A9" s="14" t="s">
        <v>19</v>
      </c>
      <c r="B9" s="15">
        <v>2088</v>
      </c>
      <c r="C9" s="15">
        <v>2988</v>
      </c>
      <c r="D9" s="15">
        <v>9984</v>
      </c>
      <c r="E9" s="15">
        <v>7621</v>
      </c>
      <c r="F9" s="15">
        <v>8001</v>
      </c>
      <c r="G9" s="15">
        <v>3932</v>
      </c>
      <c r="H9" s="15">
        <v>1919</v>
      </c>
      <c r="I9" s="15">
        <v>3282</v>
      </c>
      <c r="J9" s="15">
        <v>2488</v>
      </c>
      <c r="K9" s="15">
        <v>5520</v>
      </c>
      <c r="L9" s="13">
        <f>SUM(B9:K9)</f>
        <v>47823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21253</v>
      </c>
      <c r="C11" s="15">
        <v>32119</v>
      </c>
      <c r="D11" s="15">
        <v>106510</v>
      </c>
      <c r="E11" s="15">
        <v>90077</v>
      </c>
      <c r="F11" s="15">
        <v>93145</v>
      </c>
      <c r="G11" s="15">
        <v>43484</v>
      </c>
      <c r="H11" s="15">
        <v>21967</v>
      </c>
      <c r="I11" s="15">
        <v>42973</v>
      </c>
      <c r="J11" s="15">
        <v>29909</v>
      </c>
      <c r="K11" s="15">
        <v>71827</v>
      </c>
      <c r="L11" s="13">
        <f>SUM(B11:K11)</f>
        <v>553264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140736.29</v>
      </c>
      <c r="C17" s="25">
        <f aca="true" t="shared" si="2" ref="C17:L17">C18+C19+C20+C21+C22</f>
        <v>118350.03</v>
      </c>
      <c r="D17" s="25">
        <f t="shared" si="2"/>
        <v>446582.91</v>
      </c>
      <c r="E17" s="25">
        <f t="shared" si="2"/>
        <v>372501.95999999996</v>
      </c>
      <c r="F17" s="25">
        <f t="shared" si="2"/>
        <v>346435.82999999996</v>
      </c>
      <c r="G17" s="25">
        <f t="shared" si="2"/>
        <v>186628.66999999998</v>
      </c>
      <c r="H17" s="25">
        <f t="shared" si="2"/>
        <v>99790.15000000001</v>
      </c>
      <c r="I17" s="25">
        <f t="shared" si="2"/>
        <v>153328.18999999997</v>
      </c>
      <c r="J17" s="25">
        <f t="shared" si="2"/>
        <v>137563.88999999998</v>
      </c>
      <c r="K17" s="25">
        <f t="shared" si="2"/>
        <v>249406.34999999998</v>
      </c>
      <c r="L17" s="25">
        <f t="shared" si="2"/>
        <v>2251324.2700000005</v>
      </c>
      <c r="M17"/>
    </row>
    <row r="18" spans="1:13" ht="17.25" customHeight="1">
      <c r="A18" s="26" t="s">
        <v>25</v>
      </c>
      <c r="B18" s="33">
        <f aca="true" t="shared" si="3" ref="B18:K18">ROUND(B13*B7,2)</f>
        <v>134375.07</v>
      </c>
      <c r="C18" s="33">
        <f t="shared" si="3"/>
        <v>108887.87</v>
      </c>
      <c r="D18" s="33">
        <f t="shared" si="3"/>
        <v>430305.54</v>
      </c>
      <c r="E18" s="33">
        <f t="shared" si="3"/>
        <v>364960.65</v>
      </c>
      <c r="F18" s="33">
        <f t="shared" si="3"/>
        <v>334469.59</v>
      </c>
      <c r="G18" s="33">
        <f t="shared" si="3"/>
        <v>172295.52</v>
      </c>
      <c r="H18" s="33">
        <f t="shared" si="3"/>
        <v>95629.99</v>
      </c>
      <c r="I18" s="33">
        <f t="shared" si="3"/>
        <v>153811.75</v>
      </c>
      <c r="J18" s="33">
        <f t="shared" si="3"/>
        <v>115994.22</v>
      </c>
      <c r="K18" s="33">
        <f t="shared" si="3"/>
        <v>226108.49</v>
      </c>
      <c r="L18" s="33">
        <f>SUM(B18:K18)</f>
        <v>2136838.69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2609.63</v>
      </c>
      <c r="C19" s="33">
        <f t="shared" si="4"/>
        <v>4817.6</v>
      </c>
      <c r="D19" s="33">
        <f t="shared" si="4"/>
        <v>-3313.5</v>
      </c>
      <c r="E19" s="33">
        <f t="shared" si="4"/>
        <v>2184.47</v>
      </c>
      <c r="F19" s="33">
        <f t="shared" si="4"/>
        <v>5172.41</v>
      </c>
      <c r="G19" s="33">
        <f t="shared" si="4"/>
        <v>7272.21</v>
      </c>
      <c r="H19" s="33">
        <f t="shared" si="4"/>
        <v>-3933.49</v>
      </c>
      <c r="I19" s="33">
        <f t="shared" si="4"/>
        <v>16128.21</v>
      </c>
      <c r="J19" s="33">
        <f t="shared" si="4"/>
        <v>11491.84</v>
      </c>
      <c r="K19" s="33">
        <f t="shared" si="4"/>
        <v>4670.59</v>
      </c>
      <c r="L19" s="33">
        <f>SUM(B19:K19)</f>
        <v>47099.97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-29113.85</v>
      </c>
      <c r="C25" s="33">
        <f t="shared" si="5"/>
        <v>-12848.4</v>
      </c>
      <c r="D25" s="33">
        <f t="shared" si="5"/>
        <v>-42931.2</v>
      </c>
      <c r="E25" s="33">
        <f t="shared" si="5"/>
        <v>-37362.8</v>
      </c>
      <c r="F25" s="33">
        <f t="shared" si="5"/>
        <v>-34404.3</v>
      </c>
      <c r="G25" s="33">
        <f t="shared" si="5"/>
        <v>-16907.6</v>
      </c>
      <c r="H25" s="33">
        <f t="shared" si="5"/>
        <v>-16144.560000000001</v>
      </c>
      <c r="I25" s="33">
        <f t="shared" si="5"/>
        <v>-14112.6</v>
      </c>
      <c r="J25" s="33">
        <f t="shared" si="5"/>
        <v>-10698.4</v>
      </c>
      <c r="K25" s="33">
        <f t="shared" si="5"/>
        <v>-23736</v>
      </c>
      <c r="L25" s="33">
        <f t="shared" si="5"/>
        <v>-238259.71000000002</v>
      </c>
      <c r="M25"/>
    </row>
    <row r="26" spans="1:13" ht="18.75" customHeight="1">
      <c r="A26" s="27" t="s">
        <v>31</v>
      </c>
      <c r="B26" s="33">
        <f>B27+B28+B29+B30</f>
        <v>-8978.4</v>
      </c>
      <c r="C26" s="33">
        <f aca="true" t="shared" si="6" ref="C26:L26">C27+C28+C29+C30</f>
        <v>-12848.4</v>
      </c>
      <c r="D26" s="33">
        <f t="shared" si="6"/>
        <v>-42931.2</v>
      </c>
      <c r="E26" s="33">
        <f t="shared" si="6"/>
        <v>-32770.3</v>
      </c>
      <c r="F26" s="33">
        <f t="shared" si="6"/>
        <v>-34404.3</v>
      </c>
      <c r="G26" s="33">
        <f t="shared" si="6"/>
        <v>-16907.6</v>
      </c>
      <c r="H26" s="33">
        <f t="shared" si="6"/>
        <v>-8251.7</v>
      </c>
      <c r="I26" s="33">
        <f t="shared" si="6"/>
        <v>-14112.6</v>
      </c>
      <c r="J26" s="33">
        <f t="shared" si="6"/>
        <v>-10698.4</v>
      </c>
      <c r="K26" s="33">
        <f t="shared" si="6"/>
        <v>-23736</v>
      </c>
      <c r="L26" s="33">
        <f t="shared" si="6"/>
        <v>-205638.90000000002</v>
      </c>
      <c r="M26"/>
    </row>
    <row r="27" spans="1:13" s="36" customFormat="1" ht="18.75" customHeight="1">
      <c r="A27" s="34" t="s">
        <v>60</v>
      </c>
      <c r="B27" s="33">
        <f>-ROUND((B9)*$E$3,2)</f>
        <v>-8978.4</v>
      </c>
      <c r="C27" s="33">
        <f aca="true" t="shared" si="7" ref="C27:K27">-ROUND((C9)*$E$3,2)</f>
        <v>-12848.4</v>
      </c>
      <c r="D27" s="33">
        <f t="shared" si="7"/>
        <v>-42931.2</v>
      </c>
      <c r="E27" s="33">
        <f t="shared" si="7"/>
        <v>-32770.3</v>
      </c>
      <c r="F27" s="33">
        <f t="shared" si="7"/>
        <v>-34404.3</v>
      </c>
      <c r="G27" s="33">
        <f t="shared" si="7"/>
        <v>-16907.6</v>
      </c>
      <c r="H27" s="33">
        <f t="shared" si="7"/>
        <v>-8251.7</v>
      </c>
      <c r="I27" s="33">
        <f t="shared" si="7"/>
        <v>-14112.6</v>
      </c>
      <c r="J27" s="33">
        <f t="shared" si="7"/>
        <v>-10698.4</v>
      </c>
      <c r="K27" s="33">
        <f t="shared" si="7"/>
        <v>-23736</v>
      </c>
      <c r="L27" s="33">
        <f>SUM(B27:K27)</f>
        <v>-205638.90000000002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aca="true" t="shared" si="8" ref="L29:L42">SUM(B29:K29)</f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8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111622.44</v>
      </c>
      <c r="C46" s="41">
        <f t="shared" si="10"/>
        <v>105501.63</v>
      </c>
      <c r="D46" s="41">
        <f t="shared" si="10"/>
        <v>403651.70999999996</v>
      </c>
      <c r="E46" s="41">
        <f t="shared" si="10"/>
        <v>335139.16</v>
      </c>
      <c r="F46" s="41">
        <f t="shared" si="10"/>
        <v>312031.52999999997</v>
      </c>
      <c r="G46" s="41">
        <f t="shared" si="10"/>
        <v>169721.06999999998</v>
      </c>
      <c r="H46" s="41">
        <f t="shared" si="10"/>
        <v>83645.59000000001</v>
      </c>
      <c r="I46" s="41">
        <f t="shared" si="10"/>
        <v>139215.58999999997</v>
      </c>
      <c r="J46" s="41">
        <f t="shared" si="10"/>
        <v>126865.48999999999</v>
      </c>
      <c r="K46" s="41">
        <f t="shared" si="10"/>
        <v>225670.34999999998</v>
      </c>
      <c r="L46" s="42">
        <f>SUM(B46:K46)</f>
        <v>2013064.56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111622.43</v>
      </c>
      <c r="C52" s="41">
        <f aca="true" t="shared" si="11" ref="C52:K52">SUM(C53:C64)</f>
        <v>105501.64</v>
      </c>
      <c r="D52" s="41">
        <f t="shared" si="11"/>
        <v>403651.7</v>
      </c>
      <c r="E52" s="41">
        <f t="shared" si="11"/>
        <v>335139.16</v>
      </c>
      <c r="F52" s="41">
        <f t="shared" si="11"/>
        <v>312031.53</v>
      </c>
      <c r="G52" s="41">
        <f t="shared" si="11"/>
        <v>169721.07</v>
      </c>
      <c r="H52" s="41">
        <f t="shared" si="11"/>
        <v>83645.59</v>
      </c>
      <c r="I52" s="41">
        <f t="shared" si="11"/>
        <v>139215.59</v>
      </c>
      <c r="J52" s="41">
        <f t="shared" si="11"/>
        <v>126865.49</v>
      </c>
      <c r="K52" s="41">
        <f t="shared" si="11"/>
        <v>225670.35</v>
      </c>
      <c r="L52" s="47">
        <f>SUM(B52:K52)</f>
        <v>2013064.5500000003</v>
      </c>
      <c r="M52" s="40"/>
    </row>
    <row r="53" spans="1:13" ht="18.75" customHeight="1">
      <c r="A53" s="48" t="s">
        <v>52</v>
      </c>
      <c r="B53" s="49">
        <v>111622.43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111622.43</v>
      </c>
      <c r="M53" s="40"/>
    </row>
    <row r="54" spans="1:12" ht="18.75" customHeight="1">
      <c r="A54" s="48" t="s">
        <v>63</v>
      </c>
      <c r="B54" s="17">
        <v>0</v>
      </c>
      <c r="C54" s="49">
        <v>91986.88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91986.88</v>
      </c>
    </row>
    <row r="55" spans="1:12" ht="18.75" customHeight="1">
      <c r="A55" s="48" t="s">
        <v>64</v>
      </c>
      <c r="B55" s="17">
        <v>0</v>
      </c>
      <c r="C55" s="49">
        <v>13514.76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13514.76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403651.7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403651.7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335139.16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335139.16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312031.53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312031.53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169721.07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169721.07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83645.59</v>
      </c>
      <c r="I60" s="17">
        <v>0</v>
      </c>
      <c r="J60" s="17">
        <v>0</v>
      </c>
      <c r="K60" s="17">
        <v>0</v>
      </c>
      <c r="L60" s="47">
        <f t="shared" si="12"/>
        <v>83645.59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139215.59</v>
      </c>
      <c r="J61" s="17">
        <v>0</v>
      </c>
      <c r="K61" s="17">
        <v>0</v>
      </c>
      <c r="L61" s="47">
        <f t="shared" si="12"/>
        <v>139215.59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126865.49</v>
      </c>
      <c r="K62" s="17">
        <v>0</v>
      </c>
      <c r="L62" s="47">
        <f t="shared" si="12"/>
        <v>126865.49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96519.21</v>
      </c>
      <c r="L63" s="47">
        <f t="shared" si="12"/>
        <v>96519.21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129151.14</v>
      </c>
      <c r="L64" s="53">
        <f t="shared" si="12"/>
        <v>129151.14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2019-11-22T17:57:34Z</dcterms:modified>
  <cp:category/>
  <cp:version/>
  <cp:contentType/>
  <cp:contentStatus/>
</cp:coreProperties>
</file>