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<sst xmlns="http://schemas.openxmlformats.org/spreadsheetml/2006/main" count="75" uniqueCount="74">
  <si>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</si>
  <si>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</si>
  <si>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</si>
  <si>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</si>
  <si>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</si>
  <si>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</si>
  <si>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</si>
  <si>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</si>
  <si>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</si>
  <si>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</si>
  <si>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</si>
  <si>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</si>
  <si>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</si>
  <si>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</si>
  <si>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</si>
  <si>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</si>
  <si>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</si>
  <si>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</si>
  <si>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</si>
  <si>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</si>
  <si>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</si>
  <si>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</si>
  <si>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</si>
  <si>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</si>
  <si>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</si>
  <si>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</si>
  <si>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</si>
  <si>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</si>
  <si>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</si>
  <si>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</si>
  <si>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</si>
  <si>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</si>
  <si>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</si>
  <si>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</si>
  <si>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</si>
  <si>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</si>
  <si>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</si>
  <si>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</si>
  <si>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</si>
  <si>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</si>
  <si>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</si>
  <si>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</si>
  <si>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</si>
  <si>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</si>
  <si>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</si>
  <si>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</si>
  <si>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</si>
  <si>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</si>
  <si>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</si>
  <si>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</si>
  <si>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</si>
  <si>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</si>
  <si>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</si>
  <si>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</si>
  <si>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</si>
  <si>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</si>
  <si>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</si>
  <si>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</si>
  <si>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</si>
  <si>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</si>
  <si>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</si>
  <si>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</si>
  <si>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</si>
  <si>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</si>
  <si>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</si>
  <si>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</si>
  <si>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</si>
  <si>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</si>
  <si>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</si>
  <si>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</si>
  <si>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</si>
  <si>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</si>
  <si>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</si>
  <si>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13/11/19 - VENCIMENTO 22/11/19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</si>
</sst>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118219</v>
      </c>
      <c r="C7" s="10">
        <f>C8+C11</f>
        <v>143537</v>
      </c>
      <c r="D7" s="10">
        <f aca="true" t="shared" si="0" ref="D7:K7">D8+D11</f>
        <v>404569</v>
      </c>
      <c r="E7" s="10">
        <f t="shared" si="0"/>
        <v>340140</v>
      </c>
      <c r="F7" s="10">
        <f t="shared" si="0"/>
        <v>322697</v>
      </c>
      <c r="G7" s="10">
        <f t="shared" si="0"/>
        <v>203899</v>
      </c>
      <c r="H7" s="10">
        <f t="shared" si="0"/>
        <v>92292</v>
      </c>
      <c r="I7" s="10">
        <f t="shared" si="0"/>
        <v>152913</v>
      </c>
      <c r="J7" s="10">
        <f t="shared" si="0"/>
        <v>178813</v>
      </c>
      <c r="K7" s="10">
        <f t="shared" si="0"/>
        <v>289174</v>
      </c>
      <c r="L7" s="10">
        <f>SUM(B7:K7)</f>
        <v>2246253</v>
      </c>
      <c r="M7" s="11"/>
    </row>
    <row r="8" spans="1:13" ht="17.25" customHeight="1">
      <c r="A8" s="12" t="s">
        <v>18</v>
      </c>
      <c r="B8" s="13">
        <f>B9+B10</f>
        <v>7305</v>
      </c>
      <c r="C8" s="13">
        <f aca="true" t="shared" si="1" ref="C8:K8">C9+C10</f>
        <v>8111</v>
      </c>
      <c r="D8" s="13">
        <f t="shared" si="1"/>
        <v>23198</v>
      </c>
      <c r="E8" s="13">
        <f t="shared" si="1"/>
        <v>17143</v>
      </c>
      <c r="F8" s="13">
        <f t="shared" si="1"/>
        <v>14508</v>
      </c>
      <c r="G8" s="13">
        <f t="shared" si="1"/>
        <v>12201</v>
      </c>
      <c r="H8" s="13">
        <f t="shared" si="1"/>
        <v>5068</v>
      </c>
      <c r="I8" s="13">
        <f t="shared" si="1"/>
        <v>7664</v>
      </c>
      <c r="J8" s="13">
        <f t="shared" si="1"/>
        <v>11501</v>
      </c>
      <c r="K8" s="13">
        <f t="shared" si="1"/>
        <v>15766</v>
      </c>
      <c r="L8" s="13">
        <f>SUM(B8:K8)</f>
        <v>122465</v>
      </c>
      <c r="M8"/>
    </row>
    <row r="9" spans="1:13" ht="17.25" customHeight="1">
      <c r="A9" s="14" t="s">
        <v>19</v>
      </c>
      <c r="B9" s="15">
        <v>7301</v>
      </c>
      <c r="C9" s="15">
        <v>8111</v>
      </c>
      <c r="D9" s="15">
        <v>23198</v>
      </c>
      <c r="E9" s="15">
        <v>17143</v>
      </c>
      <c r="F9" s="15">
        <v>14508</v>
      </c>
      <c r="G9" s="15">
        <v>12201</v>
      </c>
      <c r="H9" s="15">
        <v>5068</v>
      </c>
      <c r="I9" s="15">
        <v>7664</v>
      </c>
      <c r="J9" s="15">
        <v>11501</v>
      </c>
      <c r="K9" s="15">
        <v>15766</v>
      </c>
      <c r="L9" s="13">
        <f>SUM(B9:K9)</f>
        <v>122461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110914</v>
      </c>
      <c r="C11" s="15">
        <v>135426</v>
      </c>
      <c r="D11" s="15">
        <v>381371</v>
      </c>
      <c r="E11" s="15">
        <v>322997</v>
      </c>
      <c r="F11" s="15">
        <v>308189</v>
      </c>
      <c r="G11" s="15">
        <v>191698</v>
      </c>
      <c r="H11" s="15">
        <v>87224</v>
      </c>
      <c r="I11" s="15">
        <v>145249</v>
      </c>
      <c r="J11" s="15">
        <v>167312</v>
      </c>
      <c r="K11" s="15">
        <v>273408</v>
      </c>
      <c r="L11" s="13">
        <f>SUM(B11:K11)</f>
        <v>2123788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697471.32</v>
      </c>
      <c r="C17" s="25">
        <f aca="true" t="shared" si="2" ref="C17:L17">C18+C19+C20+C21+C22</f>
        <v>469535.97</v>
      </c>
      <c r="D17" s="25">
        <f t="shared" si="2"/>
        <v>1502480.4600000002</v>
      </c>
      <c r="E17" s="25">
        <f t="shared" si="2"/>
        <v>1283589.17</v>
      </c>
      <c r="F17" s="25">
        <f t="shared" si="2"/>
        <v>1090390.37</v>
      </c>
      <c r="G17" s="25">
        <f t="shared" si="2"/>
        <v>779240.8099999999</v>
      </c>
      <c r="H17" s="25">
        <f t="shared" si="2"/>
        <v>362395.47</v>
      </c>
      <c r="I17" s="25">
        <f t="shared" si="2"/>
        <v>545187.6000000001</v>
      </c>
      <c r="J17" s="25">
        <f t="shared" si="2"/>
        <v>713728.3099999999</v>
      </c>
      <c r="K17" s="25">
        <f t="shared" si="2"/>
        <v>881431.37</v>
      </c>
      <c r="L17" s="25">
        <f t="shared" si="2"/>
        <v>8325450.849999999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680504.03</v>
      </c>
      <c r="C18" s="33">
        <f t="shared" si="3"/>
        <v>445194.36</v>
      </c>
      <c r="D18" s="33">
        <f t="shared" si="3"/>
        <v>1494396.97</v>
      </c>
      <c r="E18" s="33">
        <f t="shared" si="3"/>
        <v>1270626.98</v>
      </c>
      <c r="F18" s="33">
        <f t="shared" si="3"/>
        <v>1067094.44</v>
      </c>
      <c r="G18" s="33">
        <f t="shared" si="3"/>
        <v>740907.8</v>
      </c>
      <c r="H18" s="33">
        <f t="shared" si="3"/>
        <v>369500.25</v>
      </c>
      <c r="I18" s="33">
        <f t="shared" si="3"/>
        <v>508481.6</v>
      </c>
      <c r="J18" s="33">
        <f t="shared" si="3"/>
        <v>640222.07</v>
      </c>
      <c r="K18" s="33">
        <f t="shared" si="3"/>
        <v>845342.35</v>
      </c>
      <c r="L18" s="33">
        <f>SUM(B18:K18)</f>
        <v>8062270.85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13215.7</v>
      </c>
      <c r="C19" s="33">
        <f t="shared" si="4"/>
        <v>19697.05</v>
      </c>
      <c r="D19" s="33">
        <f t="shared" si="4"/>
        <v>-11507.38</v>
      </c>
      <c r="E19" s="33">
        <f t="shared" si="4"/>
        <v>7605.35</v>
      </c>
      <c r="F19" s="33">
        <f t="shared" si="4"/>
        <v>16502.1</v>
      </c>
      <c r="G19" s="33">
        <f t="shared" si="4"/>
        <v>31272.07</v>
      </c>
      <c r="H19" s="33">
        <f t="shared" si="4"/>
        <v>-15198.43</v>
      </c>
      <c r="I19" s="33">
        <f t="shared" si="4"/>
        <v>53317.77</v>
      </c>
      <c r="J19" s="33">
        <f t="shared" si="4"/>
        <v>63428.41</v>
      </c>
      <c r="K19" s="33">
        <f t="shared" si="4"/>
        <v>17461.75</v>
      </c>
      <c r="L19" s="33">
        <f>SUM(B19:K19)</f>
        <v>195794.39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-111529.75</v>
      </c>
      <c r="C25" s="33">
        <f t="shared" si="5"/>
        <v>-34877.3</v>
      </c>
      <c r="D25" s="33">
        <f t="shared" si="5"/>
        <v>-99751.4</v>
      </c>
      <c r="E25" s="33">
        <f t="shared" si="5"/>
        <v>-78307.4</v>
      </c>
      <c r="F25" s="33">
        <f t="shared" si="5"/>
        <v>-62384.4</v>
      </c>
      <c r="G25" s="33">
        <f t="shared" si="5"/>
        <v>-52464.3</v>
      </c>
      <c r="H25" s="33">
        <f t="shared" si="5"/>
        <v>-29685.260000000002</v>
      </c>
      <c r="I25" s="33">
        <f t="shared" si="5"/>
        <v>-55202.75</v>
      </c>
      <c r="J25" s="33">
        <f t="shared" si="5"/>
        <v>-49454.3</v>
      </c>
      <c r="K25" s="33">
        <f t="shared" si="5"/>
        <v>-67793.8</v>
      </c>
      <c r="L25" s="33">
        <f t="shared" si="5"/>
        <v>-641450.6600000001</v>
      </c>
      <c r="M25"/>
    </row>
    <row r="26" spans="1:13" ht="18.75" customHeight="1">
      <c r="A26" s="27" t="s">
        <v>31</v>
      </c>
      <c r="B26" s="33">
        <f>B27+B28+B29+B30</f>
        <v>-31394.3</v>
      </c>
      <c r="C26" s="33">
        <f aca="true" t="shared" si="6" ref="C26:L26">C27+C28+C29+C30</f>
        <v>-34877.3</v>
      </c>
      <c r="D26" s="33">
        <f t="shared" si="6"/>
        <v>-99751.4</v>
      </c>
      <c r="E26" s="33">
        <f t="shared" si="6"/>
        <v>-73714.9</v>
      </c>
      <c r="F26" s="33">
        <f t="shared" si="6"/>
        <v>-62384.4</v>
      </c>
      <c r="G26" s="33">
        <f t="shared" si="6"/>
        <v>-52464.3</v>
      </c>
      <c r="H26" s="33">
        <f t="shared" si="6"/>
        <v>-21792.4</v>
      </c>
      <c r="I26" s="33">
        <f t="shared" si="6"/>
        <v>-55202.75</v>
      </c>
      <c r="J26" s="33">
        <f t="shared" si="6"/>
        <v>-49454.3</v>
      </c>
      <c r="K26" s="33">
        <f t="shared" si="6"/>
        <v>-67793.8</v>
      </c>
      <c r="L26" s="33">
        <f t="shared" si="6"/>
        <v>-548829.8500000001</v>
      </c>
      <c r="M26"/>
    </row>
    <row r="27" spans="1:13" s="36" customFormat="1" ht="18.75" customHeight="1">
      <c r="A27" s="34" t="s">
        <v>60</v>
      </c>
      <c r="B27" s="33">
        <f>-ROUND((B9)*$E$3,2)</f>
        <v>-31394.3</v>
      </c>
      <c r="C27" s="33">
        <f aca="true" t="shared" si="7" ref="C27:K27">-ROUND((C9)*$E$3,2)</f>
        <v>-34877.3</v>
      </c>
      <c r="D27" s="33">
        <f t="shared" si="7"/>
        <v>-99751.4</v>
      </c>
      <c r="E27" s="33">
        <f t="shared" si="7"/>
        <v>-73714.9</v>
      </c>
      <c r="F27" s="33">
        <f t="shared" si="7"/>
        <v>-62384.4</v>
      </c>
      <c r="G27" s="33">
        <f t="shared" si="7"/>
        <v>-52464.3</v>
      </c>
      <c r="H27" s="33">
        <f t="shared" si="7"/>
        <v>-21792.4</v>
      </c>
      <c r="I27" s="33">
        <f t="shared" si="7"/>
        <v>-32955.2</v>
      </c>
      <c r="J27" s="33">
        <f t="shared" si="7"/>
        <v>-49454.3</v>
      </c>
      <c r="K27" s="33">
        <f t="shared" si="7"/>
        <v>-67793.8</v>
      </c>
      <c r="L27" s="33">
        <f>SUM(B27:K27)</f>
        <v>-526582.3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-82.55</v>
      </c>
      <c r="J29" s="17">
        <v>0</v>
      </c>
      <c r="K29" s="17">
        <v>0</v>
      </c>
      <c r="L29" s="33">
        <f aca="true" t="shared" si="8" ref="L29:L42">SUM(B29:K29)</f>
        <v>-82.55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-22165</v>
      </c>
      <c r="J30" s="17">
        <v>0</v>
      </c>
      <c r="K30" s="17">
        <v>0</v>
      </c>
      <c r="L30" s="33">
        <f t="shared" si="8"/>
        <v>-22165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585941.57</v>
      </c>
      <c r="C46" s="41">
        <f t="shared" si="10"/>
        <v>434658.67</v>
      </c>
      <c r="D46" s="41">
        <f t="shared" si="10"/>
        <v>1402729.0600000003</v>
      </c>
      <c r="E46" s="41">
        <f t="shared" si="10"/>
        <v>1205281.77</v>
      </c>
      <c r="F46" s="41">
        <f t="shared" si="10"/>
        <v>1028005.9700000001</v>
      </c>
      <c r="G46" s="41">
        <f t="shared" si="10"/>
        <v>726776.5099999999</v>
      </c>
      <c r="H46" s="41">
        <f t="shared" si="10"/>
        <v>332710.20999999996</v>
      </c>
      <c r="I46" s="41">
        <f t="shared" si="10"/>
        <v>489984.8500000001</v>
      </c>
      <c r="J46" s="41">
        <f t="shared" si="10"/>
        <v>664274.0099999999</v>
      </c>
      <c r="K46" s="41">
        <f t="shared" si="10"/>
        <v>813637.57</v>
      </c>
      <c r="L46" s="42">
        <f>SUM(B46:K46)</f>
        <v>7684000.1899999995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585941.57</v>
      </c>
      <c r="C52" s="41">
        <f aca="true" t="shared" si="11" ref="C52:K52">SUM(C53:C64)</f>
        <v>434658.67000000004</v>
      </c>
      <c r="D52" s="41">
        <f t="shared" si="11"/>
        <v>1402729.06</v>
      </c>
      <c r="E52" s="41">
        <f t="shared" si="11"/>
        <v>1205281.77</v>
      </c>
      <c r="F52" s="41">
        <f t="shared" si="11"/>
        <v>1028005.97</v>
      </c>
      <c r="G52" s="41">
        <f t="shared" si="11"/>
        <v>726776.51</v>
      </c>
      <c r="H52" s="41">
        <f t="shared" si="11"/>
        <v>332710.21</v>
      </c>
      <c r="I52" s="41">
        <f t="shared" si="11"/>
        <v>489984.85</v>
      </c>
      <c r="J52" s="41">
        <f t="shared" si="11"/>
        <v>664274.01</v>
      </c>
      <c r="K52" s="41">
        <f t="shared" si="11"/>
        <v>813637.5700000001</v>
      </c>
      <c r="L52" s="47">
        <f>SUM(B52:K52)</f>
        <v>7684000.1899999995</v>
      </c>
      <c r="M52" s="40"/>
    </row>
    <row r="53" spans="1:13" ht="18.75" customHeight="1">
      <c r="A53" s="48" t="s">
        <v>52</v>
      </c>
      <c r="B53" s="49">
        <v>585941.57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585941.57</v>
      </c>
      <c r="M53" s="40"/>
    </row>
    <row r="54" spans="1:12" ht="18.75" customHeight="1">
      <c r="A54" s="48" t="s">
        <v>63</v>
      </c>
      <c r="B54" s="17">
        <v>0</v>
      </c>
      <c r="C54" s="49">
        <v>379935.14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379935.14</v>
      </c>
    </row>
    <row r="55" spans="1:12" ht="18.75" customHeight="1">
      <c r="A55" s="48" t="s">
        <v>64</v>
      </c>
      <c r="B55" s="17">
        <v>0</v>
      </c>
      <c r="C55" s="49">
        <v>54723.53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54723.53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1402729.06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1402729.06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1205281.77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1205281.77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1028005.97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1028005.97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726776.51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726776.51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332710.21</v>
      </c>
      <c r="I60" s="17">
        <v>0</v>
      </c>
      <c r="J60" s="17">
        <v>0</v>
      </c>
      <c r="K60" s="17">
        <v>0</v>
      </c>
      <c r="L60" s="47">
        <f t="shared" si="12"/>
        <v>332710.21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489984.85</v>
      </c>
      <c r="J61" s="17">
        <v>0</v>
      </c>
      <c r="K61" s="17">
        <v>0</v>
      </c>
      <c r="L61" s="47">
        <f t="shared" si="12"/>
        <v>489984.85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664274.01</v>
      </c>
      <c r="K62" s="17">
        <v>0</v>
      </c>
      <c r="L62" s="47">
        <f t="shared" si="12"/>
        <v>664274.01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478093.44</v>
      </c>
      <c r="L63" s="47">
        <f t="shared" si="12"/>
        <v>478093.44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335544.13</v>
      </c>
      <c r="L64" s="53">
        <f t="shared" si="12"/>
        <v>335544.13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2019-11-21T21:04:21Z</dcterms:modified>
  <cp:category/>
  <cp:version/>
  <cp:contentType/>
  <cp:contentStatus/>
</cp:coreProperties>
</file>