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<sst xmlns="http://schemas.openxmlformats.org/spreadsheetml/2006/main" count="75" uniqueCount="74">
  <si>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</si>
  <si>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</si>
  <si>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</si>
  <si>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</si>
  <si>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</si>
  <si>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</si>
  <si>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</si>
  <si>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</si>
  <si>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</si>
  <si>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</si>
  <si>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</si>
  <si>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</si>
  <si>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</si>
  <si>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</si>
  <si>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</si>
  <si>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</si>
  <si>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</si>
  <si>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</si>
  <si>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</si>
  <si>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</si>
  <si>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</si>
  <si>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</si>
  <si>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</si>
  <si>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</si>
  <si>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</si>
  <si>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</si>
  <si>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</si>
  <si>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</si>
  <si>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</si>
  <si>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</si>
  <si>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</si>
  <si>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</si>
  <si>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</si>
  <si>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</si>
  <si>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</si>
  <si>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</si>
  <si>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</si>
  <si>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</si>
  <si>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</si>
  <si>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</si>
  <si>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</si>
  <si>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</si>
  <si>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</si>
  <si>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</si>
  <si>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</si>
  <si>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</si>
  <si>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</si>
  <si>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</si>
  <si>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</si>
  <si>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</si>
  <si>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</si>
  <si>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</si>
  <si>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</si>
  <si>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</si>
  <si>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</si>
  <si>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</si>
  <si>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</si>
  <si>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</si>
  <si>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</si>
  <si>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</si>
  <si>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</si>
  <si>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</si>
  <si>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</si>
  <si>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</si>
  <si>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</si>
  <si>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</si>
  <si>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</si>
  <si>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</si>
  <si>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</si>
  <si>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</si>
  <si>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</si>
  <si>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</si>
  <si>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</si>
  <si>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OPERAÇÃO 11/11/19 - VENCIMENTO 19/11/19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</si>
</sst>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Border="1" applyAlignment="1">
      <alignment vertical="center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7.625" style="1" customWidth="1"/>
    <col min="14" max="16384" width="9.00390625" style="1" customWidth="1"/>
  </cols>
  <sheetData>
    <row r="1" spans="1:12" ht="25.5" customHeight="1">
      <c r="A1" s="58" t="s">
        <v>62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1">
      <c r="A2" s="59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60" t="s">
        <v>1</v>
      </c>
      <c r="B4" s="61" t="s">
        <v>2</v>
      </c>
      <c r="C4" s="62"/>
      <c r="D4" s="62"/>
      <c r="E4" s="62"/>
      <c r="F4" s="62"/>
      <c r="G4" s="62"/>
      <c r="H4" s="62"/>
      <c r="I4" s="62"/>
      <c r="J4" s="62"/>
      <c r="K4" s="62"/>
      <c r="L4" s="63" t="s">
        <v>3</v>
      </c>
    </row>
    <row r="5" spans="1:12" ht="30" customHeight="1">
      <c r="A5" s="60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60"/>
    </row>
    <row r="6" spans="1:12" ht="18.75" customHeight="1">
      <c r="A6" s="60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0"/>
    </row>
    <row r="7" spans="1:13" ht="17.25" customHeight="1">
      <c r="A7" s="9" t="s">
        <v>17</v>
      </c>
      <c r="B7" s="10">
        <f>B8+B11</f>
        <v>117309</v>
      </c>
      <c r="C7" s="10">
        <f>C8+C11</f>
        <v>140234</v>
      </c>
      <c r="D7" s="10">
        <f aca="true" t="shared" si="0" ref="D7:K7">D8+D11</f>
        <v>395281</v>
      </c>
      <c r="E7" s="10">
        <f t="shared" si="0"/>
        <v>330858</v>
      </c>
      <c r="F7" s="10">
        <f t="shared" si="0"/>
        <v>315674</v>
      </c>
      <c r="G7" s="10">
        <f t="shared" si="0"/>
        <v>196479</v>
      </c>
      <c r="H7" s="10">
        <f t="shared" si="0"/>
        <v>89123</v>
      </c>
      <c r="I7" s="10">
        <f t="shared" si="0"/>
        <v>145575</v>
      </c>
      <c r="J7" s="10">
        <f t="shared" si="0"/>
        <v>170510</v>
      </c>
      <c r="K7" s="10">
        <f t="shared" si="0"/>
        <v>279137</v>
      </c>
      <c r="L7" s="10">
        <f>SUM(B7:K7)</f>
        <v>2180180</v>
      </c>
      <c r="M7" s="11"/>
    </row>
    <row r="8" spans="1:13" ht="17.25" customHeight="1">
      <c r="A8" s="12" t="s">
        <v>18</v>
      </c>
      <c r="B8" s="13">
        <f>B9+B10</f>
        <v>7845</v>
      </c>
      <c r="C8" s="13">
        <f aca="true" t="shared" si="1" ref="C8:K8">C9+C10</f>
        <v>8456</v>
      </c>
      <c r="D8" s="13">
        <f t="shared" si="1"/>
        <v>24791</v>
      </c>
      <c r="E8" s="13">
        <f t="shared" si="1"/>
        <v>19034</v>
      </c>
      <c r="F8" s="13">
        <f t="shared" si="1"/>
        <v>16651</v>
      </c>
      <c r="G8" s="13">
        <f t="shared" si="1"/>
        <v>12746</v>
      </c>
      <c r="H8" s="13">
        <f t="shared" si="1"/>
        <v>5305</v>
      </c>
      <c r="I8" s="13">
        <f t="shared" si="1"/>
        <v>7560</v>
      </c>
      <c r="J8" s="13">
        <f t="shared" si="1"/>
        <v>11340</v>
      </c>
      <c r="K8" s="13">
        <f t="shared" si="1"/>
        <v>16581</v>
      </c>
      <c r="L8" s="13">
        <f>SUM(B8:K8)</f>
        <v>130309</v>
      </c>
      <c r="M8"/>
    </row>
    <row r="9" spans="1:13" ht="17.25" customHeight="1">
      <c r="A9" s="14" t="s">
        <v>19</v>
      </c>
      <c r="B9" s="15">
        <v>7843</v>
      </c>
      <c r="C9" s="15">
        <v>8456</v>
      </c>
      <c r="D9" s="15">
        <v>24791</v>
      </c>
      <c r="E9" s="15">
        <v>19034</v>
      </c>
      <c r="F9" s="15">
        <v>16651</v>
      </c>
      <c r="G9" s="15">
        <v>12746</v>
      </c>
      <c r="H9" s="15">
        <v>5305</v>
      </c>
      <c r="I9" s="15">
        <v>7560</v>
      </c>
      <c r="J9" s="15">
        <v>11340</v>
      </c>
      <c r="K9" s="15">
        <v>16581</v>
      </c>
      <c r="L9" s="13">
        <f>SUM(B9:K9)</f>
        <v>130307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109464</v>
      </c>
      <c r="C11" s="15">
        <v>131778</v>
      </c>
      <c r="D11" s="15">
        <v>370490</v>
      </c>
      <c r="E11" s="15">
        <v>311824</v>
      </c>
      <c r="F11" s="15">
        <v>299023</v>
      </c>
      <c r="G11" s="15">
        <v>183733</v>
      </c>
      <c r="H11" s="15">
        <v>83818</v>
      </c>
      <c r="I11" s="15">
        <v>138015</v>
      </c>
      <c r="J11" s="15">
        <v>159170</v>
      </c>
      <c r="K11" s="15">
        <v>262556</v>
      </c>
      <c r="L11" s="13">
        <f>SUM(B11:K11)</f>
        <v>2049871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1.019420462190776</v>
      </c>
      <c r="C15" s="22">
        <v>1.044243719390361</v>
      </c>
      <c r="D15" s="22">
        <v>0.992299648671597</v>
      </c>
      <c r="E15" s="22">
        <v>1.005985506041892</v>
      </c>
      <c r="F15" s="22">
        <v>1.015464519514086</v>
      </c>
      <c r="G15" s="22">
        <v>1.042207781206104</v>
      </c>
      <c r="H15" s="22">
        <v>0.958867609833971</v>
      </c>
      <c r="I15" s="22">
        <v>1.10485682695775</v>
      </c>
      <c r="J15" s="22">
        <v>1.099072516877437</v>
      </c>
      <c r="K15" s="22">
        <v>1.020656420929478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692131.36</v>
      </c>
      <c r="C17" s="25">
        <f aca="true" t="shared" si="2" ref="C17:L17">C18+C19+C20+C21+C22</f>
        <v>458838.13</v>
      </c>
      <c r="D17" s="25">
        <f t="shared" si="2"/>
        <v>1468436.6300000001</v>
      </c>
      <c r="E17" s="25">
        <f t="shared" si="2"/>
        <v>1248707.7799999998</v>
      </c>
      <c r="F17" s="25">
        <f t="shared" si="2"/>
        <v>1066807.57</v>
      </c>
      <c r="G17" s="25">
        <f t="shared" si="2"/>
        <v>751140.7499999999</v>
      </c>
      <c r="H17" s="25">
        <f t="shared" si="2"/>
        <v>350229.93</v>
      </c>
      <c r="I17" s="25">
        <f t="shared" si="2"/>
        <v>518227.93</v>
      </c>
      <c r="J17" s="25">
        <f t="shared" si="2"/>
        <v>681055.01</v>
      </c>
      <c r="K17" s="25">
        <f t="shared" si="2"/>
        <v>851484.12</v>
      </c>
      <c r="L17" s="25">
        <f t="shared" si="2"/>
        <v>8087059.209999999</v>
      </c>
      <c r="M17"/>
    </row>
    <row r="18" spans="1:13" ht="17.25" customHeight="1">
      <c r="A18" s="26" t="s">
        <v>25</v>
      </c>
      <c r="B18" s="33">
        <f aca="true" t="shared" si="3" ref="B18:K18">ROUND(B13*B7,2)</f>
        <v>675265.8</v>
      </c>
      <c r="C18" s="33">
        <f t="shared" si="3"/>
        <v>434949.77</v>
      </c>
      <c r="D18" s="33">
        <f t="shared" si="3"/>
        <v>1460088.96</v>
      </c>
      <c r="E18" s="33">
        <f t="shared" si="3"/>
        <v>1235953.14</v>
      </c>
      <c r="F18" s="33">
        <f t="shared" si="3"/>
        <v>1043870.78</v>
      </c>
      <c r="G18" s="33">
        <f t="shared" si="3"/>
        <v>713945.74</v>
      </c>
      <c r="H18" s="33">
        <f t="shared" si="3"/>
        <v>356812.84</v>
      </c>
      <c r="I18" s="33">
        <f t="shared" si="3"/>
        <v>484080.55</v>
      </c>
      <c r="J18" s="33">
        <f t="shared" si="3"/>
        <v>610494</v>
      </c>
      <c r="K18" s="33">
        <f t="shared" si="3"/>
        <v>816001.19</v>
      </c>
      <c r="L18" s="33">
        <f>SUM(B18:K18)</f>
        <v>7831462.77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13113.97</v>
      </c>
      <c r="C19" s="33">
        <f t="shared" si="4"/>
        <v>19243.8</v>
      </c>
      <c r="D19" s="33">
        <f t="shared" si="4"/>
        <v>-11243.2</v>
      </c>
      <c r="E19" s="33">
        <f t="shared" si="4"/>
        <v>7397.8</v>
      </c>
      <c r="F19" s="33">
        <f t="shared" si="4"/>
        <v>16142.96</v>
      </c>
      <c r="G19" s="33">
        <f t="shared" si="4"/>
        <v>30134.07</v>
      </c>
      <c r="H19" s="33">
        <f t="shared" si="4"/>
        <v>-14676.56</v>
      </c>
      <c r="I19" s="33">
        <f t="shared" si="4"/>
        <v>50759.15</v>
      </c>
      <c r="J19" s="33">
        <f t="shared" si="4"/>
        <v>60483.18</v>
      </c>
      <c r="K19" s="33">
        <f t="shared" si="4"/>
        <v>16855.66</v>
      </c>
      <c r="L19" s="33">
        <f>SUM(B19:K19)</f>
        <v>188210.83</v>
      </c>
      <c r="M19"/>
    </row>
    <row r="20" spans="1:13" ht="17.25" customHeight="1">
      <c r="A20" s="27" t="s">
        <v>27</v>
      </c>
      <c r="B20" s="33">
        <v>2383.6</v>
      </c>
      <c r="C20" s="33">
        <v>4644.56</v>
      </c>
      <c r="D20" s="33">
        <v>19590.87</v>
      </c>
      <c r="E20" s="33">
        <v>16212.17</v>
      </c>
      <c r="F20" s="33">
        <v>18125.04</v>
      </c>
      <c r="G20" s="33">
        <v>15309.34</v>
      </c>
      <c r="H20" s="33">
        <v>6725.66</v>
      </c>
      <c r="I20" s="33">
        <v>613.43</v>
      </c>
      <c r="J20" s="33">
        <v>10077.83</v>
      </c>
      <c r="K20" s="33">
        <v>18627.27</v>
      </c>
      <c r="L20" s="33">
        <f>SUM(B20:K20)</f>
        <v>112309.77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0</v>
      </c>
      <c r="K21" s="29">
        <v>0</v>
      </c>
      <c r="L21" s="33">
        <f>SUM(B21:K21)</f>
        <v>4103.97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-10855.33</v>
      </c>
      <c r="F22" s="33">
        <v>-12699.2</v>
      </c>
      <c r="G22" s="33">
        <v>-8248.4</v>
      </c>
      <c r="H22" s="30">
        <v>0</v>
      </c>
      <c r="I22" s="33">
        <v>-17225.2</v>
      </c>
      <c r="J22" s="30">
        <v>0</v>
      </c>
      <c r="K22" s="30">
        <v>0</v>
      </c>
      <c r="L22" s="33">
        <f>SUM(B22:K22)</f>
        <v>-49028.130000000005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L25">+B26+B31+B44</f>
        <v>-113860.35</v>
      </c>
      <c r="C25" s="33">
        <f t="shared" si="5"/>
        <v>-36360.8</v>
      </c>
      <c r="D25" s="33">
        <f t="shared" si="5"/>
        <v>-106601.3</v>
      </c>
      <c r="E25" s="33">
        <f t="shared" si="5"/>
        <v>-86438.7</v>
      </c>
      <c r="F25" s="33">
        <f t="shared" si="5"/>
        <v>-71599.3</v>
      </c>
      <c r="G25" s="33">
        <f t="shared" si="5"/>
        <v>-54807.8</v>
      </c>
      <c r="H25" s="33">
        <f t="shared" si="5"/>
        <v>-30704.36</v>
      </c>
      <c r="I25" s="33">
        <f t="shared" si="5"/>
        <v>-71255.33</v>
      </c>
      <c r="J25" s="33">
        <f t="shared" si="5"/>
        <v>-48762</v>
      </c>
      <c r="K25" s="33">
        <f t="shared" si="5"/>
        <v>-71298.3</v>
      </c>
      <c r="L25" s="33">
        <f t="shared" si="5"/>
        <v>-691688.24</v>
      </c>
      <c r="M25"/>
    </row>
    <row r="26" spans="1:13" ht="18.75" customHeight="1">
      <c r="A26" s="27" t="s">
        <v>31</v>
      </c>
      <c r="B26" s="33">
        <f>B27+B28+B29+B30</f>
        <v>-33724.9</v>
      </c>
      <c r="C26" s="33">
        <f aca="true" t="shared" si="6" ref="C26:L26">C27+C28+C29+C30</f>
        <v>-36360.8</v>
      </c>
      <c r="D26" s="33">
        <f t="shared" si="6"/>
        <v>-106601.3</v>
      </c>
      <c r="E26" s="33">
        <f t="shared" si="6"/>
        <v>-81846.2</v>
      </c>
      <c r="F26" s="33">
        <f t="shared" si="6"/>
        <v>-71599.3</v>
      </c>
      <c r="G26" s="33">
        <f t="shared" si="6"/>
        <v>-54807.8</v>
      </c>
      <c r="H26" s="33">
        <f t="shared" si="6"/>
        <v>-22811.5</v>
      </c>
      <c r="I26" s="33">
        <f t="shared" si="6"/>
        <v>-71255.33</v>
      </c>
      <c r="J26" s="33">
        <f t="shared" si="6"/>
        <v>-48762</v>
      </c>
      <c r="K26" s="33">
        <f t="shared" si="6"/>
        <v>-71298.3</v>
      </c>
      <c r="L26" s="33">
        <f t="shared" si="6"/>
        <v>-599067.4299999999</v>
      </c>
      <c r="M26"/>
    </row>
    <row r="27" spans="1:13" s="36" customFormat="1" ht="18.75" customHeight="1">
      <c r="A27" s="34" t="s">
        <v>60</v>
      </c>
      <c r="B27" s="33">
        <f>-ROUND((B9)*$E$3,2)</f>
        <v>-33724.9</v>
      </c>
      <c r="C27" s="33">
        <f aca="true" t="shared" si="7" ref="C27:K27">-ROUND((C9)*$E$3,2)</f>
        <v>-36360.8</v>
      </c>
      <c r="D27" s="33">
        <f t="shared" si="7"/>
        <v>-106601.3</v>
      </c>
      <c r="E27" s="33">
        <f t="shared" si="7"/>
        <v>-81846.2</v>
      </c>
      <c r="F27" s="33">
        <f t="shared" si="7"/>
        <v>-71599.3</v>
      </c>
      <c r="G27" s="33">
        <f t="shared" si="7"/>
        <v>-54807.8</v>
      </c>
      <c r="H27" s="33">
        <f t="shared" si="7"/>
        <v>-22811.5</v>
      </c>
      <c r="I27" s="33">
        <f t="shared" si="7"/>
        <v>-32508</v>
      </c>
      <c r="J27" s="33">
        <f t="shared" si="7"/>
        <v>-48762</v>
      </c>
      <c r="K27" s="33">
        <f t="shared" si="7"/>
        <v>-71298.3</v>
      </c>
      <c r="L27" s="33">
        <f>SUM(B27:K27)</f>
        <v>-560320.1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>SUM(B28:K28)</f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-231.14</v>
      </c>
      <c r="J29" s="17">
        <v>0</v>
      </c>
      <c r="K29" s="17">
        <v>0</v>
      </c>
      <c r="L29" s="33">
        <f aca="true" t="shared" si="8" ref="L29:L42">SUM(B29:K29)</f>
        <v>-231.14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-38516.19</v>
      </c>
      <c r="J30" s="17">
        <v>0</v>
      </c>
      <c r="K30" s="17">
        <v>0</v>
      </c>
      <c r="L30" s="33">
        <f t="shared" si="8"/>
        <v>-38516.19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-80135.45</v>
      </c>
      <c r="C31" s="38">
        <f t="shared" si="9"/>
        <v>0</v>
      </c>
      <c r="D31" s="38">
        <f t="shared" si="9"/>
        <v>0</v>
      </c>
      <c r="E31" s="38">
        <f t="shared" si="9"/>
        <v>-4592.5</v>
      </c>
      <c r="F31" s="38">
        <f t="shared" si="9"/>
        <v>0</v>
      </c>
      <c r="G31" s="38">
        <f t="shared" si="9"/>
        <v>0</v>
      </c>
      <c r="H31" s="38">
        <f t="shared" si="9"/>
        <v>-7892.86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8">
        <f>SUM(L32:L42)</f>
        <v>-92620.81000000006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t="shared" si="8"/>
        <v>0</v>
      </c>
      <c r="M32"/>
    </row>
    <row r="33" spans="1:13" ht="18.75" customHeight="1">
      <c r="A33" s="37" t="s">
        <v>37</v>
      </c>
      <c r="B33" s="33">
        <v>-20135.45</v>
      </c>
      <c r="C33" s="17">
        <v>0</v>
      </c>
      <c r="D33" s="17">
        <v>0</v>
      </c>
      <c r="E33" s="33">
        <v>-4592.5</v>
      </c>
      <c r="F33" s="28">
        <v>0</v>
      </c>
      <c r="G33" s="28">
        <v>0</v>
      </c>
      <c r="H33" s="33">
        <v>-7892.86</v>
      </c>
      <c r="I33" s="17">
        <v>0</v>
      </c>
      <c r="J33" s="28">
        <v>0</v>
      </c>
      <c r="K33" s="17">
        <v>0</v>
      </c>
      <c r="L33" s="33">
        <f t="shared" si="8"/>
        <v>-32620.81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8"/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8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8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8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8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8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33">
        <v>894000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 t="shared" si="8"/>
        <v>894000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33">
        <v>-894000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 t="shared" si="8"/>
        <v>-894000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8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0" ref="B46:K46">+B25+B17</f>
        <v>578271.01</v>
      </c>
      <c r="C46" s="41">
        <f t="shared" si="10"/>
        <v>422477.33</v>
      </c>
      <c r="D46" s="41">
        <f t="shared" si="10"/>
        <v>1361835.33</v>
      </c>
      <c r="E46" s="41">
        <f t="shared" si="10"/>
        <v>1162269.0799999998</v>
      </c>
      <c r="F46" s="41">
        <f t="shared" si="10"/>
        <v>995208.27</v>
      </c>
      <c r="G46" s="41">
        <f t="shared" si="10"/>
        <v>696332.9499999998</v>
      </c>
      <c r="H46" s="41">
        <f t="shared" si="10"/>
        <v>319525.57</v>
      </c>
      <c r="I46" s="41">
        <f t="shared" si="10"/>
        <v>446972.6</v>
      </c>
      <c r="J46" s="41">
        <f t="shared" si="10"/>
        <v>632293.01</v>
      </c>
      <c r="K46" s="41">
        <f t="shared" si="10"/>
        <v>780185.82</v>
      </c>
      <c r="L46" s="42">
        <f>SUM(B46:K46)</f>
        <v>7395370.97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SUM(B53:B64)</f>
        <v>578271.01</v>
      </c>
      <c r="C52" s="41">
        <f aca="true" t="shared" si="11" ref="C52:K52">SUM(C53:C64)</f>
        <v>422477.33</v>
      </c>
      <c r="D52" s="41">
        <f t="shared" si="11"/>
        <v>1361835.33</v>
      </c>
      <c r="E52" s="41">
        <f t="shared" si="11"/>
        <v>1162269.09</v>
      </c>
      <c r="F52" s="41">
        <f t="shared" si="11"/>
        <v>995208.28</v>
      </c>
      <c r="G52" s="41">
        <f t="shared" si="11"/>
        <v>696332.95</v>
      </c>
      <c r="H52" s="41">
        <f t="shared" si="11"/>
        <v>319525.57</v>
      </c>
      <c r="I52" s="41">
        <f t="shared" si="11"/>
        <v>446972.6</v>
      </c>
      <c r="J52" s="41">
        <f t="shared" si="11"/>
        <v>632293.01</v>
      </c>
      <c r="K52" s="41">
        <f t="shared" si="11"/>
        <v>780185.8300000001</v>
      </c>
      <c r="L52" s="47">
        <f>SUM(B52:K52)</f>
        <v>7395371</v>
      </c>
      <c r="M52" s="40"/>
    </row>
    <row r="53" spans="1:13" ht="18.75" customHeight="1">
      <c r="A53" s="48" t="s">
        <v>52</v>
      </c>
      <c r="B53" s="49">
        <v>578271.01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2" ref="L53:L64">SUM(B53:K53)</f>
        <v>578271.01</v>
      </c>
      <c r="M53" s="40"/>
    </row>
    <row r="54" spans="1:12" ht="18.75" customHeight="1">
      <c r="A54" s="48" t="s">
        <v>63</v>
      </c>
      <c r="B54" s="17">
        <v>0</v>
      </c>
      <c r="C54" s="49">
        <v>369076.2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2"/>
        <v>369076.2</v>
      </c>
    </row>
    <row r="55" spans="1:12" ht="18.75" customHeight="1">
      <c r="A55" s="48" t="s">
        <v>64</v>
      </c>
      <c r="B55" s="17">
        <v>0</v>
      </c>
      <c r="C55" s="49">
        <v>53401.13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2"/>
        <v>53401.13</v>
      </c>
    </row>
    <row r="56" spans="1:12" ht="18.75" customHeight="1">
      <c r="A56" s="48" t="s">
        <v>53</v>
      </c>
      <c r="B56" s="17">
        <v>0</v>
      </c>
      <c r="C56" s="17">
        <v>0</v>
      </c>
      <c r="D56" s="50">
        <v>1361835.33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2"/>
        <v>1361835.33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50">
        <v>1162269.09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2"/>
        <v>1162269.09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50">
        <v>995208.28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2"/>
        <v>995208.28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50">
        <v>696332.95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2"/>
        <v>696332.95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50">
        <v>319525.57</v>
      </c>
      <c r="I60" s="17">
        <v>0</v>
      </c>
      <c r="J60" s="17">
        <v>0</v>
      </c>
      <c r="K60" s="17">
        <v>0</v>
      </c>
      <c r="L60" s="47">
        <f t="shared" si="12"/>
        <v>319525.57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50">
        <v>446972.6</v>
      </c>
      <c r="J61" s="17">
        <v>0</v>
      </c>
      <c r="K61" s="17">
        <v>0</v>
      </c>
      <c r="L61" s="47">
        <f t="shared" si="12"/>
        <v>446972.6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50">
        <v>632293.01</v>
      </c>
      <c r="K62" s="17"/>
      <c r="L62" s="47">
        <f t="shared" si="12"/>
        <v>632293.01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454302.21</v>
      </c>
      <c r="L63" s="47">
        <f t="shared" si="12"/>
        <v>454302.21</v>
      </c>
    </row>
    <row r="64" spans="1:12" ht="18.75" customHeight="1">
      <c r="A64" s="51" t="s">
        <v>72</v>
      </c>
      <c r="B64" s="56">
        <v>0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2">
        <v>325883.62</v>
      </c>
      <c r="L64" s="53">
        <f t="shared" si="12"/>
        <v>325883.62</v>
      </c>
    </row>
    <row r="65" spans="1:10" ht="18" customHeight="1">
      <c r="A65" s="54" t="s">
        <v>59</v>
      </c>
      <c r="H65"/>
      <c r="I65"/>
      <c r="J65"/>
    </row>
    <row r="66" spans="1:11" ht="18" customHeight="1">
      <c r="A66" s="57"/>
      <c r="I66"/>
      <c r="J66"/>
      <c r="K66"/>
    </row>
    <row r="67" spans="1:11" ht="18" customHeight="1">
      <c r="A67" s="55"/>
      <c r="I67"/>
      <c r="K67"/>
    </row>
    <row r="68" spans="10:11" ht="18" customHeight="1">
      <c r="J68"/>
      <c r="K68"/>
    </row>
    <row r="69" ht="14.25">
      <c r="K69"/>
    </row>
    <row r="70" ht="14.25">
      <c r="K70"/>
    </row>
    <row r="71" ht="14.25">
      <c r="K71"/>
    </row>
    <row r="72" ht="14.25">
      <c r="K7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2019-11-18T18:38:01Z</dcterms:modified>
  <cp:category/>
  <cp:version/>
  <cp:contentType/>
  <cp:contentStatus/>
</cp:coreProperties>
</file>