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<sst xmlns="http://schemas.openxmlformats.org/spreadsheetml/2006/main" count="75" uniqueCount="74">
  <si>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</si>
  <si>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</si>
  <si>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</si>
  <si>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</si>
  <si>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</si>
  <si>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</si>
  <si>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</si>
  <si>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</si>
  <si>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</si>
  <si>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</si>
  <si>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</si>
  <si>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</si>
  <si>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</si>
  <si>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</si>
  <si>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</si>
  <si>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</si>
  <si>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</si>
  <si>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</si>
  <si>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</si>
  <si>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</si>
  <si>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</si>
  <si>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</si>
  <si>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</si>
  <si>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</si>
  <si>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</si>
  <si>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</si>
  <si>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</si>
  <si>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</si>
  <si>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</si>
  <si>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</si>
  <si>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</si>
  <si>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</si>
  <si>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</si>
  <si>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</si>
  <si>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</si>
  <si>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</si>
  <si>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</si>
  <si>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</si>
  <si>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</si>
  <si>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</si>
  <si>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</si>
  <si>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</si>
  <si>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</si>
  <si>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</si>
  <si>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</si>
  <si>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</si>
  <si>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</si>
  <si>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</si>
  <si>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</si>
  <si>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</si>
  <si>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</si>
  <si>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</si>
  <si>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</si>
  <si>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</si>
  <si>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</si>
  <si>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</si>
  <si>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</si>
  <si>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</si>
  <si>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</si>
  <si>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</si>
  <si>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</si>
  <si>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</si>
  <si>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</si>
  <si>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</si>
  <si>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</si>
  <si>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</si>
  <si>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</si>
  <si>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</si>
  <si>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</si>
  <si>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</si>
  <si>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</si>
  <si>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</si>
  <si>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</si>
  <si>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10/11/19 - VENCIMENTO 18/11/19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</si>
</sst>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25863</v>
      </c>
      <c r="C7" s="10">
        <f>C8+C11</f>
        <v>39518</v>
      </c>
      <c r="D7" s="10">
        <f aca="true" t="shared" si="0" ref="D7:K7">D8+D11</f>
        <v>125921</v>
      </c>
      <c r="E7" s="10">
        <f t="shared" si="0"/>
        <v>105816</v>
      </c>
      <c r="F7" s="10">
        <f t="shared" si="0"/>
        <v>109445</v>
      </c>
      <c r="G7" s="10">
        <f t="shared" si="0"/>
        <v>50650</v>
      </c>
      <c r="H7" s="10">
        <f t="shared" si="0"/>
        <v>24895</v>
      </c>
      <c r="I7" s="10">
        <f t="shared" si="0"/>
        <v>46243</v>
      </c>
      <c r="J7" s="10">
        <f t="shared" si="0"/>
        <v>30678</v>
      </c>
      <c r="K7" s="10">
        <f t="shared" si="0"/>
        <v>82916</v>
      </c>
      <c r="L7" s="10">
        <f>SUM(B7:K7)</f>
        <v>641945</v>
      </c>
      <c r="M7" s="11"/>
    </row>
    <row r="8" spans="1:13" ht="17.25" customHeight="1">
      <c r="A8" s="12" t="s">
        <v>18</v>
      </c>
      <c r="B8" s="13">
        <f>B9+B10</f>
        <v>2425</v>
      </c>
      <c r="C8" s="13">
        <f aca="true" t="shared" si="1" ref="C8:K8">C9+C10</f>
        <v>3396</v>
      </c>
      <c r="D8" s="13">
        <f t="shared" si="1"/>
        <v>11094</v>
      </c>
      <c r="E8" s="13">
        <f t="shared" si="1"/>
        <v>8802</v>
      </c>
      <c r="F8" s="13">
        <f t="shared" si="1"/>
        <v>8620</v>
      </c>
      <c r="G8" s="13">
        <f t="shared" si="1"/>
        <v>4055</v>
      </c>
      <c r="H8" s="13">
        <f t="shared" si="1"/>
        <v>1922</v>
      </c>
      <c r="I8" s="13">
        <f t="shared" si="1"/>
        <v>3054</v>
      </c>
      <c r="J8" s="13">
        <f t="shared" si="1"/>
        <v>2187</v>
      </c>
      <c r="K8" s="13">
        <f t="shared" si="1"/>
        <v>5612</v>
      </c>
      <c r="L8" s="13">
        <f>SUM(B8:K8)</f>
        <v>51167</v>
      </c>
      <c r="M8"/>
    </row>
    <row r="9" spans="1:13" ht="17.25" customHeight="1">
      <c r="A9" s="14" t="s">
        <v>19</v>
      </c>
      <c r="B9" s="15">
        <v>2425</v>
      </c>
      <c r="C9" s="15">
        <v>3396</v>
      </c>
      <c r="D9" s="15">
        <v>11094</v>
      </c>
      <c r="E9" s="15">
        <v>8802</v>
      </c>
      <c r="F9" s="15">
        <v>8620</v>
      </c>
      <c r="G9" s="15">
        <v>4055</v>
      </c>
      <c r="H9" s="15">
        <v>1922</v>
      </c>
      <c r="I9" s="15">
        <v>3054</v>
      </c>
      <c r="J9" s="15">
        <v>2187</v>
      </c>
      <c r="K9" s="15">
        <v>5612</v>
      </c>
      <c r="L9" s="13">
        <f>SUM(B9:K9)</f>
        <v>51167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23438</v>
      </c>
      <c r="C11" s="15">
        <v>36122</v>
      </c>
      <c r="D11" s="15">
        <v>114827</v>
      </c>
      <c r="E11" s="15">
        <v>97014</v>
      </c>
      <c r="F11" s="15">
        <v>100825</v>
      </c>
      <c r="G11" s="15">
        <v>46595</v>
      </c>
      <c r="H11" s="15">
        <v>22973</v>
      </c>
      <c r="I11" s="15">
        <v>43189</v>
      </c>
      <c r="J11" s="15">
        <v>28491</v>
      </c>
      <c r="K11" s="15">
        <v>77304</v>
      </c>
      <c r="L11" s="13">
        <f>SUM(B11:K11)</f>
        <v>590778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155518</v>
      </c>
      <c r="C17" s="25">
        <f aca="true" t="shared" si="2" ref="C17:L17">C18+C19+C20+C21+C22</f>
        <v>132636.5</v>
      </c>
      <c r="D17" s="25">
        <f t="shared" si="2"/>
        <v>481136.22</v>
      </c>
      <c r="E17" s="25">
        <f t="shared" si="2"/>
        <v>403009.07999999996</v>
      </c>
      <c r="F17" s="25">
        <f t="shared" si="2"/>
        <v>374303.36999999994</v>
      </c>
      <c r="G17" s="25">
        <f t="shared" si="2"/>
        <v>198876.06</v>
      </c>
      <c r="H17" s="25">
        <f t="shared" si="2"/>
        <v>103663.62000000001</v>
      </c>
      <c r="I17" s="25">
        <f t="shared" si="2"/>
        <v>153284.11</v>
      </c>
      <c r="J17" s="25">
        <f t="shared" si="2"/>
        <v>130799.42</v>
      </c>
      <c r="K17" s="25">
        <f t="shared" si="2"/>
        <v>266022.49</v>
      </c>
      <c r="L17" s="25">
        <f t="shared" si="2"/>
        <v>2399248.87</v>
      </c>
      <c r="M17"/>
    </row>
    <row r="18" spans="1:13" ht="17.25" customHeight="1">
      <c r="A18" s="26" t="s">
        <v>25</v>
      </c>
      <c r="B18" s="33">
        <f aca="true" t="shared" si="3" ref="B18:K18">ROUND(B13*B7,2)</f>
        <v>148875.19</v>
      </c>
      <c r="C18" s="33">
        <f t="shared" si="3"/>
        <v>122569.03</v>
      </c>
      <c r="D18" s="33">
        <f t="shared" si="3"/>
        <v>465126.99</v>
      </c>
      <c r="E18" s="33">
        <f t="shared" si="3"/>
        <v>395286.25</v>
      </c>
      <c r="F18" s="33">
        <f t="shared" si="3"/>
        <v>361912.73</v>
      </c>
      <c r="G18" s="33">
        <f t="shared" si="3"/>
        <v>184046.91</v>
      </c>
      <c r="H18" s="33">
        <f t="shared" si="3"/>
        <v>99669.62</v>
      </c>
      <c r="I18" s="33">
        <f t="shared" si="3"/>
        <v>153771.85</v>
      </c>
      <c r="J18" s="33">
        <f t="shared" si="3"/>
        <v>109839.51</v>
      </c>
      <c r="K18" s="33">
        <f t="shared" si="3"/>
        <v>242388.34</v>
      </c>
      <c r="L18" s="33">
        <f>SUM(B18:K18)</f>
        <v>2283486.42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2891.22</v>
      </c>
      <c r="C19" s="33">
        <f t="shared" si="4"/>
        <v>5422.91</v>
      </c>
      <c r="D19" s="33">
        <f t="shared" si="4"/>
        <v>-3581.64</v>
      </c>
      <c r="E19" s="33">
        <f t="shared" si="4"/>
        <v>2365.99</v>
      </c>
      <c r="F19" s="33">
        <f t="shared" si="4"/>
        <v>5596.81</v>
      </c>
      <c r="G19" s="33">
        <f t="shared" si="4"/>
        <v>7768.21</v>
      </c>
      <c r="H19" s="33">
        <f t="shared" si="4"/>
        <v>-4099.65</v>
      </c>
      <c r="I19" s="33">
        <f t="shared" si="4"/>
        <v>16124.03</v>
      </c>
      <c r="J19" s="33">
        <f t="shared" si="4"/>
        <v>10882.08</v>
      </c>
      <c r="K19" s="33">
        <f t="shared" si="4"/>
        <v>5006.88</v>
      </c>
      <c r="L19" s="33">
        <f>SUM(B19:K19)</f>
        <v>48376.84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-30562.95</v>
      </c>
      <c r="C25" s="33">
        <f t="shared" si="5"/>
        <v>-14602.8</v>
      </c>
      <c r="D25" s="33">
        <f t="shared" si="5"/>
        <v>-47704.2</v>
      </c>
      <c r="E25" s="33">
        <f t="shared" si="5"/>
        <v>-42441.1</v>
      </c>
      <c r="F25" s="33">
        <f t="shared" si="5"/>
        <v>-37066</v>
      </c>
      <c r="G25" s="33">
        <f t="shared" si="5"/>
        <v>-17436.5</v>
      </c>
      <c r="H25" s="33">
        <f t="shared" si="5"/>
        <v>-16157.46</v>
      </c>
      <c r="I25" s="33">
        <f t="shared" si="5"/>
        <v>-13132.2</v>
      </c>
      <c r="J25" s="33">
        <f t="shared" si="5"/>
        <v>-9404.1</v>
      </c>
      <c r="K25" s="33">
        <f t="shared" si="5"/>
        <v>-24131.6</v>
      </c>
      <c r="L25" s="33">
        <f t="shared" si="5"/>
        <v>-252638.91000000003</v>
      </c>
      <c r="M25"/>
    </row>
    <row r="26" spans="1:13" ht="18.75" customHeight="1">
      <c r="A26" s="27" t="s">
        <v>31</v>
      </c>
      <c r="B26" s="33">
        <f>B27+B28+B29+B30</f>
        <v>-10427.5</v>
      </c>
      <c r="C26" s="33">
        <f aca="true" t="shared" si="6" ref="C26:L26">C27+C28+C29+C30</f>
        <v>-14602.8</v>
      </c>
      <c r="D26" s="33">
        <f t="shared" si="6"/>
        <v>-47704.2</v>
      </c>
      <c r="E26" s="33">
        <f t="shared" si="6"/>
        <v>-37848.6</v>
      </c>
      <c r="F26" s="33">
        <f t="shared" si="6"/>
        <v>-37066</v>
      </c>
      <c r="G26" s="33">
        <f t="shared" si="6"/>
        <v>-17436.5</v>
      </c>
      <c r="H26" s="33">
        <f t="shared" si="6"/>
        <v>-8264.6</v>
      </c>
      <c r="I26" s="33">
        <f t="shared" si="6"/>
        <v>-13132.2</v>
      </c>
      <c r="J26" s="33">
        <f t="shared" si="6"/>
        <v>-9404.1</v>
      </c>
      <c r="K26" s="33">
        <f t="shared" si="6"/>
        <v>-24131.6</v>
      </c>
      <c r="L26" s="33">
        <f t="shared" si="6"/>
        <v>-220018.10000000003</v>
      </c>
      <c r="M26"/>
    </row>
    <row r="27" spans="1:13" s="36" customFormat="1" ht="18.75" customHeight="1">
      <c r="A27" s="34" t="s">
        <v>60</v>
      </c>
      <c r="B27" s="33">
        <f>-ROUND((B9)*$E$3,2)</f>
        <v>-10427.5</v>
      </c>
      <c r="C27" s="33">
        <f aca="true" t="shared" si="7" ref="C27:K27">-ROUND((C9)*$E$3,2)</f>
        <v>-14602.8</v>
      </c>
      <c r="D27" s="33">
        <f t="shared" si="7"/>
        <v>-47704.2</v>
      </c>
      <c r="E27" s="33">
        <f t="shared" si="7"/>
        <v>-37848.6</v>
      </c>
      <c r="F27" s="33">
        <f t="shared" si="7"/>
        <v>-37066</v>
      </c>
      <c r="G27" s="33">
        <f t="shared" si="7"/>
        <v>-17436.5</v>
      </c>
      <c r="H27" s="33">
        <f t="shared" si="7"/>
        <v>-8264.6</v>
      </c>
      <c r="I27" s="33">
        <f t="shared" si="7"/>
        <v>-13132.2</v>
      </c>
      <c r="J27" s="33">
        <f t="shared" si="7"/>
        <v>-9404.1</v>
      </c>
      <c r="K27" s="33">
        <f t="shared" si="7"/>
        <v>-24131.6</v>
      </c>
      <c r="L27" s="33">
        <f>SUM(B27:K27)</f>
        <v>-220018.10000000003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124955.05</v>
      </c>
      <c r="C46" s="41">
        <f t="shared" si="10"/>
        <v>118033.7</v>
      </c>
      <c r="D46" s="41">
        <f t="shared" si="10"/>
        <v>433432.01999999996</v>
      </c>
      <c r="E46" s="41">
        <f t="shared" si="10"/>
        <v>360567.98</v>
      </c>
      <c r="F46" s="41">
        <f t="shared" si="10"/>
        <v>337237.36999999994</v>
      </c>
      <c r="G46" s="41">
        <f t="shared" si="10"/>
        <v>181439.56</v>
      </c>
      <c r="H46" s="41">
        <f t="shared" si="10"/>
        <v>87506.16</v>
      </c>
      <c r="I46" s="41">
        <f t="shared" si="10"/>
        <v>140151.90999999997</v>
      </c>
      <c r="J46" s="41">
        <f t="shared" si="10"/>
        <v>121395.31999999999</v>
      </c>
      <c r="K46" s="41">
        <f t="shared" si="10"/>
        <v>241890.88999999998</v>
      </c>
      <c r="L46" s="42">
        <f>SUM(B46:K46)</f>
        <v>2146609.96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124955.05</v>
      </c>
      <c r="C52" s="41">
        <f aca="true" t="shared" si="11" ref="C52:K52">SUM(C53:C64)</f>
        <v>118033.69</v>
      </c>
      <c r="D52" s="41">
        <f t="shared" si="11"/>
        <v>433432.02</v>
      </c>
      <c r="E52" s="41">
        <f t="shared" si="11"/>
        <v>360567.98</v>
      </c>
      <c r="F52" s="41">
        <f t="shared" si="11"/>
        <v>337237.36</v>
      </c>
      <c r="G52" s="41">
        <f t="shared" si="11"/>
        <v>181439.56</v>
      </c>
      <c r="H52" s="41">
        <f t="shared" si="11"/>
        <v>87506.17</v>
      </c>
      <c r="I52" s="41">
        <f t="shared" si="11"/>
        <v>140151.91</v>
      </c>
      <c r="J52" s="41">
        <f t="shared" si="11"/>
        <v>121395.32</v>
      </c>
      <c r="K52" s="41">
        <f t="shared" si="11"/>
        <v>241890.89</v>
      </c>
      <c r="L52" s="47">
        <f>SUM(B52:K52)</f>
        <v>2146609.95</v>
      </c>
      <c r="M52" s="40"/>
    </row>
    <row r="53" spans="1:13" ht="18.75" customHeight="1">
      <c r="A53" s="48" t="s">
        <v>52</v>
      </c>
      <c r="B53" s="49">
        <v>124955.05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124955.05</v>
      </c>
      <c r="M53" s="40"/>
    </row>
    <row r="54" spans="1:12" ht="18.75" customHeight="1">
      <c r="A54" s="48" t="s">
        <v>63</v>
      </c>
      <c r="B54" s="17">
        <v>0</v>
      </c>
      <c r="C54" s="49">
        <v>102972.59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102972.59</v>
      </c>
    </row>
    <row r="55" spans="1:12" ht="18.75" customHeight="1">
      <c r="A55" s="48" t="s">
        <v>64</v>
      </c>
      <c r="B55" s="17">
        <v>0</v>
      </c>
      <c r="C55" s="49">
        <v>15061.1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15061.1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433432.02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433432.02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360567.98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360567.98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337237.36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337237.36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181439.56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181439.56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87506.17</v>
      </c>
      <c r="I60" s="17">
        <v>0</v>
      </c>
      <c r="J60" s="17">
        <v>0</v>
      </c>
      <c r="K60" s="17">
        <v>0</v>
      </c>
      <c r="L60" s="47">
        <f t="shared" si="12"/>
        <v>87506.17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140151.91</v>
      </c>
      <c r="J61" s="17">
        <v>0</v>
      </c>
      <c r="K61" s="17">
        <v>0</v>
      </c>
      <c r="L61" s="47">
        <f t="shared" si="12"/>
        <v>140151.91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121395.32</v>
      </c>
      <c r="K62" s="17"/>
      <c r="L62" s="47">
        <f t="shared" si="12"/>
        <v>121395.32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102271.47</v>
      </c>
      <c r="L63" s="47">
        <f t="shared" si="12"/>
        <v>102271.47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139619.42</v>
      </c>
      <c r="L64" s="53">
        <f t="shared" si="12"/>
        <v>139619.42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2019-11-14T19:13:45Z</dcterms:modified>
  <cp:category/>
  <cp:version/>
  <cp:contentType/>
  <cp:contentStatus/>
</cp:coreProperties>
</file>