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<sst xmlns="http://schemas.openxmlformats.org/spreadsheetml/2006/main" count="75" uniqueCount="74">
  <si>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</si>
  <si>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</si>
  <si>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</si>
  <si>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</si>
  <si>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</si>
  <si>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</si>
  <si>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</si>
  <si>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</si>
  <si>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</si>
  <si>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</si>
  <si>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</si>
  <si>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</si>
  <si>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</si>
  <si>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</si>
  <si>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</si>
  <si>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</si>
  <si>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</si>
  <si>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</si>
  <si>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</si>
  <si>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</si>
  <si>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</si>
  <si>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</si>
  <si>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</si>
  <si>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</si>
  <si>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</si>
  <si>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</si>
  <si>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</si>
  <si>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</si>
  <si>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</si>
  <si>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</si>
  <si>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</si>
  <si>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</si>
  <si>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</si>
  <si>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</si>
  <si>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</si>
  <si>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</si>
  <si>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</si>
  <si>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</si>
  <si>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</si>
  <si>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</si>
  <si>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</si>
  <si>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</si>
  <si>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</si>
  <si>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</si>
  <si>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</si>
  <si>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</si>
  <si>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</si>
  <si>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</si>
  <si>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</si>
  <si>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</si>
  <si>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</si>
  <si>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</si>
  <si>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</si>
  <si>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</si>
  <si>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</si>
  <si>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</si>
  <si>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</si>
  <si>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</si>
  <si>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</si>
  <si>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</si>
  <si>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</si>
  <si>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</si>
  <si>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</si>
  <si>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</si>
  <si>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</si>
  <si>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</si>
  <si>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</si>
  <si>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</si>
  <si>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</si>
  <si>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</si>
  <si>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</si>
  <si>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</si>
  <si>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</si>
  <si>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08/11/19 - VENCIMENTO 18/11/19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</si>
</sst>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116212</v>
      </c>
      <c r="C7" s="10">
        <f>C8+C11</f>
        <v>137746</v>
      </c>
      <c r="D7" s="10">
        <f aca="true" t="shared" si="0" ref="D7:K7">D8+D11</f>
        <v>392237</v>
      </c>
      <c r="E7" s="10">
        <f t="shared" si="0"/>
        <v>339104</v>
      </c>
      <c r="F7" s="10">
        <f t="shared" si="0"/>
        <v>318333</v>
      </c>
      <c r="G7" s="10">
        <f t="shared" si="0"/>
        <v>197152</v>
      </c>
      <c r="H7" s="10">
        <f t="shared" si="0"/>
        <v>89121</v>
      </c>
      <c r="I7" s="10">
        <f t="shared" si="0"/>
        <v>146204</v>
      </c>
      <c r="J7" s="10">
        <f t="shared" si="0"/>
        <v>169167</v>
      </c>
      <c r="K7" s="10">
        <f t="shared" si="0"/>
        <v>284969</v>
      </c>
      <c r="L7" s="10">
        <f>SUM(B7:K7)</f>
        <v>2190245</v>
      </c>
      <c r="M7" s="11"/>
    </row>
    <row r="8" spans="1:13" ht="17.25" customHeight="1">
      <c r="A8" s="12" t="s">
        <v>18</v>
      </c>
      <c r="B8" s="13">
        <f>B9+B10</f>
        <v>7692</v>
      </c>
      <c r="C8" s="13">
        <f aca="true" t="shared" si="1" ref="C8:K8">C9+C10</f>
        <v>8828</v>
      </c>
      <c r="D8" s="13">
        <f t="shared" si="1"/>
        <v>25451</v>
      </c>
      <c r="E8" s="13">
        <f t="shared" si="1"/>
        <v>19970</v>
      </c>
      <c r="F8" s="13">
        <f t="shared" si="1"/>
        <v>16721</v>
      </c>
      <c r="G8" s="13">
        <f t="shared" si="1"/>
        <v>13628</v>
      </c>
      <c r="H8" s="13">
        <f t="shared" si="1"/>
        <v>5432</v>
      </c>
      <c r="I8" s="13">
        <f t="shared" si="1"/>
        <v>7760</v>
      </c>
      <c r="J8" s="13">
        <f t="shared" si="1"/>
        <v>11855</v>
      </c>
      <c r="K8" s="13">
        <f t="shared" si="1"/>
        <v>17419</v>
      </c>
      <c r="L8" s="13">
        <f>SUM(B8:K8)</f>
        <v>134756</v>
      </c>
      <c r="M8"/>
    </row>
    <row r="9" spans="1:13" ht="17.25" customHeight="1">
      <c r="A9" s="14" t="s">
        <v>19</v>
      </c>
      <c r="B9" s="15">
        <v>7692</v>
      </c>
      <c r="C9" s="15">
        <v>8828</v>
      </c>
      <c r="D9" s="15">
        <v>25451</v>
      </c>
      <c r="E9" s="15">
        <v>19970</v>
      </c>
      <c r="F9" s="15">
        <v>16721</v>
      </c>
      <c r="G9" s="15">
        <v>13628</v>
      </c>
      <c r="H9" s="15">
        <v>5432</v>
      </c>
      <c r="I9" s="15">
        <v>7760</v>
      </c>
      <c r="J9" s="15">
        <v>11855</v>
      </c>
      <c r="K9" s="15">
        <v>17419</v>
      </c>
      <c r="L9" s="13">
        <f>SUM(B9:K9)</f>
        <v>134756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108520</v>
      </c>
      <c r="C11" s="15">
        <v>128918</v>
      </c>
      <c r="D11" s="15">
        <v>366786</v>
      </c>
      <c r="E11" s="15">
        <v>319134</v>
      </c>
      <c r="F11" s="15">
        <v>301612</v>
      </c>
      <c r="G11" s="15">
        <v>183524</v>
      </c>
      <c r="H11" s="15">
        <v>83689</v>
      </c>
      <c r="I11" s="15">
        <v>138444</v>
      </c>
      <c r="J11" s="15">
        <v>157312</v>
      </c>
      <c r="K11" s="15">
        <v>267550</v>
      </c>
      <c r="L11" s="13">
        <f>SUM(B11:K11)</f>
        <v>2055489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685694.07</v>
      </c>
      <c r="C17" s="25">
        <f aca="true" t="shared" si="2" ref="C17:L17">C18+C19+C20+C21+C22</f>
        <v>450779.93</v>
      </c>
      <c r="D17" s="25">
        <f t="shared" si="2"/>
        <v>1457279.28</v>
      </c>
      <c r="E17" s="25">
        <f t="shared" si="2"/>
        <v>1279695.9199999997</v>
      </c>
      <c r="F17" s="25">
        <f t="shared" si="2"/>
        <v>1075736.33</v>
      </c>
      <c r="G17" s="25">
        <f t="shared" si="2"/>
        <v>753689.44</v>
      </c>
      <c r="H17" s="25">
        <f t="shared" si="2"/>
        <v>350222.25</v>
      </c>
      <c r="I17" s="25">
        <f t="shared" si="2"/>
        <v>520538.86000000004</v>
      </c>
      <c r="J17" s="25">
        <f t="shared" si="2"/>
        <v>675770.15</v>
      </c>
      <c r="K17" s="25">
        <f t="shared" si="2"/>
        <v>868884.98</v>
      </c>
      <c r="L17" s="25">
        <f t="shared" si="2"/>
        <v>8118291.209999999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668951.14</v>
      </c>
      <c r="C18" s="33">
        <f t="shared" si="3"/>
        <v>427232.99</v>
      </c>
      <c r="D18" s="33">
        <f t="shared" si="3"/>
        <v>1448845.03</v>
      </c>
      <c r="E18" s="33">
        <f t="shared" si="3"/>
        <v>1266756.9</v>
      </c>
      <c r="F18" s="33">
        <f t="shared" si="3"/>
        <v>1052663.56</v>
      </c>
      <c r="G18" s="33">
        <f t="shared" si="3"/>
        <v>716391.22</v>
      </c>
      <c r="H18" s="33">
        <f t="shared" si="3"/>
        <v>356804.84</v>
      </c>
      <c r="I18" s="33">
        <f t="shared" si="3"/>
        <v>486172.16</v>
      </c>
      <c r="J18" s="33">
        <f t="shared" si="3"/>
        <v>605685.53</v>
      </c>
      <c r="K18" s="33">
        <f t="shared" si="3"/>
        <v>833049.88</v>
      </c>
      <c r="L18" s="33">
        <f>SUM(B18:K18)</f>
        <v>7862553.25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12991.34</v>
      </c>
      <c r="C19" s="33">
        <f t="shared" si="4"/>
        <v>18902.38</v>
      </c>
      <c r="D19" s="33">
        <f t="shared" si="4"/>
        <v>-11156.62</v>
      </c>
      <c r="E19" s="33">
        <f t="shared" si="4"/>
        <v>7582.18</v>
      </c>
      <c r="F19" s="33">
        <f t="shared" si="4"/>
        <v>16278.94</v>
      </c>
      <c r="G19" s="33">
        <f t="shared" si="4"/>
        <v>30237.28</v>
      </c>
      <c r="H19" s="33">
        <f t="shared" si="4"/>
        <v>-14676.24</v>
      </c>
      <c r="I19" s="33">
        <f t="shared" si="4"/>
        <v>50978.47</v>
      </c>
      <c r="J19" s="33">
        <f t="shared" si="4"/>
        <v>60006.79</v>
      </c>
      <c r="K19" s="33">
        <f t="shared" si="4"/>
        <v>17207.83</v>
      </c>
      <c r="L19" s="33">
        <f>SUM(B19:K19)</f>
        <v>188352.35000000003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-185061.99000000002</v>
      </c>
      <c r="C25" s="33">
        <f t="shared" si="5"/>
        <v>-117317.17000000001</v>
      </c>
      <c r="D25" s="33">
        <f t="shared" si="5"/>
        <v>-276018.61</v>
      </c>
      <c r="E25" s="33">
        <f t="shared" si="5"/>
        <v>-192660.11</v>
      </c>
      <c r="F25" s="33">
        <f t="shared" si="5"/>
        <v>-1005297.76</v>
      </c>
      <c r="G25" s="33">
        <f t="shared" si="5"/>
        <v>-140200.37</v>
      </c>
      <c r="H25" s="33">
        <f t="shared" si="5"/>
        <v>-65588.58</v>
      </c>
      <c r="I25" s="33">
        <f t="shared" si="5"/>
        <v>-92721.03</v>
      </c>
      <c r="J25" s="33">
        <f t="shared" si="5"/>
        <v>-106692.73</v>
      </c>
      <c r="K25" s="33">
        <f t="shared" si="5"/>
        <v>-164058.97</v>
      </c>
      <c r="L25" s="33">
        <f t="shared" si="5"/>
        <v>-2345617.32</v>
      </c>
      <c r="M25"/>
    </row>
    <row r="26" spans="1:13" ht="18.75" customHeight="1">
      <c r="A26" s="27" t="s">
        <v>31</v>
      </c>
      <c r="B26" s="33">
        <f>B27+B28+B29+B30</f>
        <v>-33075.6</v>
      </c>
      <c r="C26" s="33">
        <f aca="true" t="shared" si="6" ref="C26:L26">C27+C28+C29+C30</f>
        <v>-37960.4</v>
      </c>
      <c r="D26" s="33">
        <f t="shared" si="6"/>
        <v>-109439.3</v>
      </c>
      <c r="E26" s="33">
        <f t="shared" si="6"/>
        <v>-85871</v>
      </c>
      <c r="F26" s="33">
        <f t="shared" si="6"/>
        <v>-71900.3</v>
      </c>
      <c r="G26" s="33">
        <f t="shared" si="6"/>
        <v>-58600.4</v>
      </c>
      <c r="H26" s="33">
        <f t="shared" si="6"/>
        <v>-23357.6</v>
      </c>
      <c r="I26" s="33">
        <f t="shared" si="6"/>
        <v>-44860.42999999999</v>
      </c>
      <c r="J26" s="33">
        <f t="shared" si="6"/>
        <v>-50976.5</v>
      </c>
      <c r="K26" s="33">
        <f t="shared" si="6"/>
        <v>-74901.7</v>
      </c>
      <c r="L26" s="33">
        <f t="shared" si="6"/>
        <v>-590943.2299999999</v>
      </c>
      <c r="M26"/>
    </row>
    <row r="27" spans="1:13" s="36" customFormat="1" ht="18.75" customHeight="1">
      <c r="A27" s="34" t="s">
        <v>60</v>
      </c>
      <c r="B27" s="33">
        <f>-ROUND((B9)*$E$3,2)</f>
        <v>-33075.6</v>
      </c>
      <c r="C27" s="33">
        <f aca="true" t="shared" si="7" ref="C27:K27">-ROUND((C9)*$E$3,2)</f>
        <v>-37960.4</v>
      </c>
      <c r="D27" s="33">
        <f t="shared" si="7"/>
        <v>-109439.3</v>
      </c>
      <c r="E27" s="33">
        <f t="shared" si="7"/>
        <v>-85871</v>
      </c>
      <c r="F27" s="33">
        <f t="shared" si="7"/>
        <v>-71900.3</v>
      </c>
      <c r="G27" s="33">
        <f t="shared" si="7"/>
        <v>-58600.4</v>
      </c>
      <c r="H27" s="33">
        <f t="shared" si="7"/>
        <v>-23357.6</v>
      </c>
      <c r="I27" s="33">
        <f t="shared" si="7"/>
        <v>-33368</v>
      </c>
      <c r="J27" s="33">
        <f t="shared" si="7"/>
        <v>-50976.5</v>
      </c>
      <c r="K27" s="33">
        <f t="shared" si="7"/>
        <v>-74901.7</v>
      </c>
      <c r="L27" s="33">
        <f>SUM(B27:K27)</f>
        <v>-579450.7999999999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-126.59</v>
      </c>
      <c r="J29" s="17">
        <v>0</v>
      </c>
      <c r="K29" s="17">
        <v>0</v>
      </c>
      <c r="L29" s="33">
        <f aca="true" t="shared" si="8" ref="L29:L42">SUM(B29:K29)</f>
        <v>-126.59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-11365.84</v>
      </c>
      <c r="J30" s="17">
        <v>0</v>
      </c>
      <c r="K30" s="17">
        <v>0</v>
      </c>
      <c r="L30" s="33">
        <f t="shared" si="8"/>
        <v>-11365.84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-151986.39</v>
      </c>
      <c r="C31" s="38">
        <f t="shared" si="9"/>
        <v>-79356.77</v>
      </c>
      <c r="D31" s="38">
        <f t="shared" si="9"/>
        <v>-166579.31</v>
      </c>
      <c r="E31" s="38">
        <f t="shared" si="9"/>
        <v>-106789.11</v>
      </c>
      <c r="F31" s="38">
        <f t="shared" si="9"/>
        <v>-933397.46</v>
      </c>
      <c r="G31" s="38">
        <f t="shared" si="9"/>
        <v>-81599.97</v>
      </c>
      <c r="H31" s="38">
        <f t="shared" si="9"/>
        <v>-42230.98</v>
      </c>
      <c r="I31" s="38">
        <f t="shared" si="9"/>
        <v>-47860.6</v>
      </c>
      <c r="J31" s="38">
        <f t="shared" si="9"/>
        <v>-55716.229999999996</v>
      </c>
      <c r="K31" s="38">
        <f t="shared" si="9"/>
        <v>-89157.27</v>
      </c>
      <c r="L31" s="38">
        <f>SUM(L32:L42)</f>
        <v>-1754674.09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-60000</v>
      </c>
      <c r="M34"/>
    </row>
    <row r="35" spans="1:13" ht="18.75" customHeight="1">
      <c r="A35" s="37" t="s">
        <v>39</v>
      </c>
      <c r="B35" s="33">
        <v>-5662.03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33">
        <v>-981.47</v>
      </c>
      <c r="I35" s="33">
        <v>-199.92</v>
      </c>
      <c r="J35" s="33">
        <v>-1733.81</v>
      </c>
      <c r="K35" s="33">
        <v>-1934.74</v>
      </c>
      <c r="L35" s="33">
        <f t="shared" si="8"/>
        <v>-10511.97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-1694000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-1694000</v>
      </c>
    </row>
    <row r="42" spans="1:12" ht="18.75" customHeight="1">
      <c r="A42" s="37" t="s">
        <v>46</v>
      </c>
      <c r="B42" s="33">
        <v>-66188.91</v>
      </c>
      <c r="C42" s="33">
        <v>-79356.77</v>
      </c>
      <c r="D42" s="33">
        <v>-166579.31</v>
      </c>
      <c r="E42" s="33">
        <v>-102196.61</v>
      </c>
      <c r="F42" s="33">
        <v>-133397.46</v>
      </c>
      <c r="G42" s="33">
        <v>-81599.97</v>
      </c>
      <c r="H42" s="33">
        <v>-33356.65</v>
      </c>
      <c r="I42" s="33">
        <v>-47660.68</v>
      </c>
      <c r="J42" s="33">
        <v>-53982.42</v>
      </c>
      <c r="K42" s="33">
        <v>-87222.53</v>
      </c>
      <c r="L42" s="33">
        <f t="shared" si="8"/>
        <v>-851541.31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500632.07999999996</v>
      </c>
      <c r="C46" s="41">
        <f t="shared" si="10"/>
        <v>333462.76</v>
      </c>
      <c r="D46" s="41">
        <f t="shared" si="10"/>
        <v>1181260.67</v>
      </c>
      <c r="E46" s="41">
        <f t="shared" si="10"/>
        <v>1087035.8099999996</v>
      </c>
      <c r="F46" s="41">
        <f t="shared" si="10"/>
        <v>70438.57000000007</v>
      </c>
      <c r="G46" s="41">
        <f t="shared" si="10"/>
        <v>613489.07</v>
      </c>
      <c r="H46" s="41">
        <f t="shared" si="10"/>
        <v>284633.67</v>
      </c>
      <c r="I46" s="41">
        <f t="shared" si="10"/>
        <v>427817.8300000001</v>
      </c>
      <c r="J46" s="41">
        <f t="shared" si="10"/>
        <v>569077.42</v>
      </c>
      <c r="K46" s="41">
        <f t="shared" si="10"/>
        <v>704826.01</v>
      </c>
      <c r="L46" s="42">
        <f>SUM(B46:K46)</f>
        <v>5772673.889999999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500632.08</v>
      </c>
      <c r="C52" s="41">
        <f aca="true" t="shared" si="11" ref="C52:K52">SUM(C53:C64)</f>
        <v>333462.76</v>
      </c>
      <c r="D52" s="41">
        <f t="shared" si="11"/>
        <v>1181260.67</v>
      </c>
      <c r="E52" s="41">
        <f t="shared" si="11"/>
        <v>1087035.81</v>
      </c>
      <c r="F52" s="41">
        <f t="shared" si="11"/>
        <v>70438.57</v>
      </c>
      <c r="G52" s="41">
        <f t="shared" si="11"/>
        <v>613489.08</v>
      </c>
      <c r="H52" s="41">
        <f t="shared" si="11"/>
        <v>284633.67</v>
      </c>
      <c r="I52" s="41">
        <f t="shared" si="11"/>
        <v>427817.83</v>
      </c>
      <c r="J52" s="41">
        <f t="shared" si="11"/>
        <v>569077.42</v>
      </c>
      <c r="K52" s="41">
        <f t="shared" si="11"/>
        <v>704826.01</v>
      </c>
      <c r="L52" s="47">
        <f>SUM(B52:K52)</f>
        <v>5772673.899999999</v>
      </c>
      <c r="M52" s="40"/>
    </row>
    <row r="53" spans="1:13" ht="18.75" customHeight="1">
      <c r="A53" s="48" t="s">
        <v>52</v>
      </c>
      <c r="B53" s="49">
        <v>500632.08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500632.08</v>
      </c>
      <c r="M53" s="40"/>
    </row>
    <row r="54" spans="1:12" ht="18.75" customHeight="1">
      <c r="A54" s="48" t="s">
        <v>63</v>
      </c>
      <c r="B54" s="17">
        <v>0</v>
      </c>
      <c r="C54" s="49">
        <v>291513.14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291513.14</v>
      </c>
    </row>
    <row r="55" spans="1:12" ht="18.75" customHeight="1">
      <c r="A55" s="48" t="s">
        <v>64</v>
      </c>
      <c r="B55" s="17">
        <v>0</v>
      </c>
      <c r="C55" s="49">
        <v>41949.62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41949.62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1181260.67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1181260.67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1087035.81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1087035.81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70438.57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70438.57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613489.08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613489.08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284633.67</v>
      </c>
      <c r="I60" s="17">
        <v>0</v>
      </c>
      <c r="J60" s="17">
        <v>0</v>
      </c>
      <c r="K60" s="17">
        <v>0</v>
      </c>
      <c r="L60" s="47">
        <f t="shared" si="12"/>
        <v>284633.67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427817.83</v>
      </c>
      <c r="J61" s="17">
        <v>0</v>
      </c>
      <c r="K61" s="17">
        <v>0</v>
      </c>
      <c r="L61" s="47">
        <f t="shared" si="12"/>
        <v>427817.83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569077.42</v>
      </c>
      <c r="K62" s="17"/>
      <c r="L62" s="47">
        <f t="shared" si="12"/>
        <v>569077.42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398931.52</v>
      </c>
      <c r="L63" s="47">
        <f t="shared" si="12"/>
        <v>398931.52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305894.49</v>
      </c>
      <c r="L64" s="53">
        <f t="shared" si="12"/>
        <v>305894.49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2019-11-14T19:12:07Z</dcterms:modified>
  <cp:category/>
  <cp:version/>
  <cp:contentType/>
  <cp:contentStatus/>
</cp:coreProperties>
</file>