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<sst xmlns="http://schemas.openxmlformats.org/spreadsheetml/2006/main" count="75" uniqueCount="74">
  <si>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</si>
  <si>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</si>
  <si>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</si>
  <si>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</si>
  <si>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</si>
  <si>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</si>
  <si>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</si>
  <si>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</si>
  <si>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</si>
  <si>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</si>
  <si>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</si>
  <si>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</si>
  <si>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</si>
  <si>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</si>
  <si>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</si>
  <si>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</si>
  <si>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</si>
  <si>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</si>
  <si>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</si>
  <si>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</si>
  <si>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</si>
  <si>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</si>
  <si>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</si>
  <si>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</si>
  <si>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</si>
  <si>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</si>
  <si>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</si>
  <si>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</si>
  <si>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</si>
  <si>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</si>
  <si>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</si>
  <si>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</si>
  <si>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</si>
  <si>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</si>
  <si>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</si>
  <si>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</si>
  <si>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</si>
  <si>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</si>
  <si>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</si>
  <si>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</si>
  <si>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</si>
  <si>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</si>
  <si>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</si>
  <si>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</si>
  <si>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</si>
  <si>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</si>
  <si>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</si>
  <si>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</si>
  <si>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</si>
  <si>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</si>
  <si>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</si>
  <si>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</si>
  <si>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</si>
  <si>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</si>
  <si>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</si>
  <si>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</si>
  <si>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</si>
  <si>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</si>
  <si>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</si>
  <si>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</si>
  <si>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</si>
  <si>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</si>
  <si>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7.11. Viação Campo Belo</t>
  </si>
  <si>
    <t>7.12. Transpass Transp. de Pass. Ltda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</si>
  <si>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</si>
  <si>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</si>
  <si>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</si>
  <si>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</si>
  <si>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</si>
  <si>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</si>
  <si>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</si>
  <si>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</si>
  <si>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</si>
  <si>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OPERAÇÃO 06/11/19 - VENCIMENTO 13/11/19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</si>
</sst>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67</v>
      </c>
      <c r="D5" s="6" t="s">
        <v>5</v>
      </c>
      <c r="E5" s="7" t="s">
        <v>68</v>
      </c>
      <c r="F5" s="7" t="s">
        <v>69</v>
      </c>
      <c r="G5" s="7" t="s">
        <v>70</v>
      </c>
      <c r="H5" s="7" t="s">
        <v>71</v>
      </c>
      <c r="I5" s="6" t="s">
        <v>6</v>
      </c>
      <c r="J5" s="6" t="s">
        <v>72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118708</v>
      </c>
      <c r="C7" s="10">
        <f>C8+C11</f>
        <v>141434</v>
      </c>
      <c r="D7" s="10">
        <f aca="true" t="shared" si="0" ref="D7:K7">D8+D11</f>
        <v>398300</v>
      </c>
      <c r="E7" s="10">
        <f t="shared" si="0"/>
        <v>337231</v>
      </c>
      <c r="F7" s="10">
        <f t="shared" si="0"/>
        <v>320807</v>
      </c>
      <c r="G7" s="10">
        <f t="shared" si="0"/>
        <v>199648</v>
      </c>
      <c r="H7" s="10">
        <f t="shared" si="0"/>
        <v>89955</v>
      </c>
      <c r="I7" s="10">
        <f t="shared" si="0"/>
        <v>148317</v>
      </c>
      <c r="J7" s="10">
        <f t="shared" si="0"/>
        <v>173358</v>
      </c>
      <c r="K7" s="10">
        <f t="shared" si="0"/>
        <v>287133</v>
      </c>
      <c r="L7" s="10">
        <f>SUM(B7:K7)</f>
        <v>2214891</v>
      </c>
      <c r="M7" s="11"/>
    </row>
    <row r="8" spans="1:13" ht="17.25" customHeight="1">
      <c r="A8" s="12" t="s">
        <v>18</v>
      </c>
      <c r="B8" s="13">
        <f>B9+B10</f>
        <v>7620</v>
      </c>
      <c r="C8" s="13">
        <f aca="true" t="shared" si="1" ref="C8:K8">C9+C10</f>
        <v>8157</v>
      </c>
      <c r="D8" s="13">
        <f t="shared" si="1"/>
        <v>24153</v>
      </c>
      <c r="E8" s="13">
        <f t="shared" si="1"/>
        <v>18234</v>
      </c>
      <c r="F8" s="13">
        <f t="shared" si="1"/>
        <v>15473</v>
      </c>
      <c r="G8" s="13">
        <f t="shared" si="1"/>
        <v>12865</v>
      </c>
      <c r="H8" s="13">
        <f t="shared" si="1"/>
        <v>5322</v>
      </c>
      <c r="I8" s="13">
        <f t="shared" si="1"/>
        <v>7633</v>
      </c>
      <c r="J8" s="13">
        <f t="shared" si="1"/>
        <v>11534</v>
      </c>
      <c r="K8" s="13">
        <f t="shared" si="1"/>
        <v>16757</v>
      </c>
      <c r="L8" s="13">
        <f>SUM(B8:K8)</f>
        <v>127748</v>
      </c>
      <c r="M8"/>
    </row>
    <row r="9" spans="1:13" ht="17.25" customHeight="1">
      <c r="A9" s="14" t="s">
        <v>19</v>
      </c>
      <c r="B9" s="15">
        <v>7620</v>
      </c>
      <c r="C9" s="15">
        <v>8157</v>
      </c>
      <c r="D9" s="15">
        <v>24153</v>
      </c>
      <c r="E9" s="15">
        <v>18234</v>
      </c>
      <c r="F9" s="15">
        <v>15473</v>
      </c>
      <c r="G9" s="15">
        <v>12865</v>
      </c>
      <c r="H9" s="15">
        <v>5322</v>
      </c>
      <c r="I9" s="15">
        <v>7633</v>
      </c>
      <c r="J9" s="15">
        <v>11534</v>
      </c>
      <c r="K9" s="15">
        <v>16757</v>
      </c>
      <c r="L9" s="13">
        <f>SUM(B9:K9)</f>
        <v>127748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111088</v>
      </c>
      <c r="C11" s="15">
        <v>133277</v>
      </c>
      <c r="D11" s="15">
        <v>374147</v>
      </c>
      <c r="E11" s="15">
        <v>318997</v>
      </c>
      <c r="F11" s="15">
        <v>305334</v>
      </c>
      <c r="G11" s="15">
        <v>186783</v>
      </c>
      <c r="H11" s="15">
        <v>84633</v>
      </c>
      <c r="I11" s="15">
        <v>140684</v>
      </c>
      <c r="J11" s="15">
        <v>161824</v>
      </c>
      <c r="K11" s="15">
        <v>270376</v>
      </c>
      <c r="L11" s="13">
        <f>SUM(B11:K11)</f>
        <v>2087143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700340.82</v>
      </c>
      <c r="C17" s="25">
        <f aca="true" t="shared" si="2" ref="C17:L17">C18+C19+C20+C21+C22</f>
        <v>462724.72000000003</v>
      </c>
      <c r="D17" s="25">
        <f t="shared" si="2"/>
        <v>1479502.34</v>
      </c>
      <c r="E17" s="25">
        <f t="shared" si="2"/>
        <v>1272657.26</v>
      </c>
      <c r="F17" s="25">
        <f t="shared" si="2"/>
        <v>1084043.87</v>
      </c>
      <c r="G17" s="25">
        <f t="shared" si="2"/>
        <v>763141.9799999999</v>
      </c>
      <c r="H17" s="25">
        <f t="shared" si="2"/>
        <v>353423.91</v>
      </c>
      <c r="I17" s="25">
        <f t="shared" si="2"/>
        <v>528301.9800000001</v>
      </c>
      <c r="J17" s="25">
        <f t="shared" si="2"/>
        <v>692262.23</v>
      </c>
      <c r="K17" s="25">
        <f t="shared" si="2"/>
        <v>875341.67</v>
      </c>
      <c r="L17" s="25">
        <f t="shared" si="2"/>
        <v>8211740.78</v>
      </c>
      <c r="M17"/>
    </row>
    <row r="18" spans="1:13" ht="17.25" customHeight="1">
      <c r="A18" s="26" t="s">
        <v>25</v>
      </c>
      <c r="B18" s="33">
        <f aca="true" t="shared" si="3" ref="B18:K18">ROUND(B13*B7,2)</f>
        <v>683318.86</v>
      </c>
      <c r="C18" s="33">
        <f t="shared" si="3"/>
        <v>438671.69</v>
      </c>
      <c r="D18" s="33">
        <f t="shared" si="3"/>
        <v>1471240.54</v>
      </c>
      <c r="E18" s="33">
        <f t="shared" si="3"/>
        <v>1259760.12</v>
      </c>
      <c r="F18" s="33">
        <f t="shared" si="3"/>
        <v>1060844.59</v>
      </c>
      <c r="G18" s="33">
        <f t="shared" si="3"/>
        <v>725460.94</v>
      </c>
      <c r="H18" s="33">
        <f t="shared" si="3"/>
        <v>360143.84</v>
      </c>
      <c r="I18" s="33">
        <f t="shared" si="3"/>
        <v>493198.52</v>
      </c>
      <c r="J18" s="33">
        <f t="shared" si="3"/>
        <v>620690.98</v>
      </c>
      <c r="K18" s="33">
        <f t="shared" si="3"/>
        <v>839375.9</v>
      </c>
      <c r="L18" s="33">
        <f>SUM(B18:K18)</f>
        <v>7952705.98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13270.37</v>
      </c>
      <c r="C19" s="33">
        <f t="shared" si="4"/>
        <v>19408.47</v>
      </c>
      <c r="D19" s="33">
        <f t="shared" si="4"/>
        <v>-11329.07</v>
      </c>
      <c r="E19" s="33">
        <f t="shared" si="4"/>
        <v>7540.3</v>
      </c>
      <c r="F19" s="33">
        <f t="shared" si="4"/>
        <v>16405.45</v>
      </c>
      <c r="G19" s="33">
        <f t="shared" si="4"/>
        <v>30620.1</v>
      </c>
      <c r="H19" s="33">
        <f t="shared" si="4"/>
        <v>-14813.58</v>
      </c>
      <c r="I19" s="33">
        <f t="shared" si="4"/>
        <v>51715.23</v>
      </c>
      <c r="J19" s="33">
        <f t="shared" si="4"/>
        <v>61493.42</v>
      </c>
      <c r="K19" s="33">
        <f t="shared" si="4"/>
        <v>17338.5</v>
      </c>
      <c r="L19" s="33">
        <f>SUM(B19:K19)</f>
        <v>191649.19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-112901.45</v>
      </c>
      <c r="C25" s="33">
        <f t="shared" si="5"/>
        <v>-35075.1</v>
      </c>
      <c r="D25" s="33">
        <f t="shared" si="5"/>
        <v>-103857.9</v>
      </c>
      <c r="E25" s="33">
        <f t="shared" si="5"/>
        <v>-82998.7</v>
      </c>
      <c r="F25" s="33">
        <f t="shared" si="5"/>
        <v>733466.1</v>
      </c>
      <c r="G25" s="33">
        <f t="shared" si="5"/>
        <v>-55319.5</v>
      </c>
      <c r="H25" s="33">
        <f t="shared" si="5"/>
        <v>-30777.46</v>
      </c>
      <c r="I25" s="33">
        <f t="shared" si="5"/>
        <v>-48868.630000000005</v>
      </c>
      <c r="J25" s="33">
        <f t="shared" si="5"/>
        <v>-49596.2</v>
      </c>
      <c r="K25" s="33">
        <f t="shared" si="5"/>
        <v>-72055.1</v>
      </c>
      <c r="L25" s="33">
        <f t="shared" si="5"/>
        <v>142016.05999999994</v>
      </c>
      <c r="M25"/>
    </row>
    <row r="26" spans="1:13" ht="18.75" customHeight="1">
      <c r="A26" s="27" t="s">
        <v>31</v>
      </c>
      <c r="B26" s="33">
        <f>B27+B28+B29+B30</f>
        <v>-32766</v>
      </c>
      <c r="C26" s="33">
        <f aca="true" t="shared" si="6" ref="C26:L26">C27+C28+C29+C30</f>
        <v>-35075.1</v>
      </c>
      <c r="D26" s="33">
        <f t="shared" si="6"/>
        <v>-103857.9</v>
      </c>
      <c r="E26" s="33">
        <f t="shared" si="6"/>
        <v>-78406.2</v>
      </c>
      <c r="F26" s="33">
        <f t="shared" si="6"/>
        <v>-66533.9</v>
      </c>
      <c r="G26" s="33">
        <f t="shared" si="6"/>
        <v>-55319.5</v>
      </c>
      <c r="H26" s="33">
        <f t="shared" si="6"/>
        <v>-22884.6</v>
      </c>
      <c r="I26" s="33">
        <f t="shared" si="6"/>
        <v>-48868.630000000005</v>
      </c>
      <c r="J26" s="33">
        <f t="shared" si="6"/>
        <v>-49596.2</v>
      </c>
      <c r="K26" s="33">
        <f t="shared" si="6"/>
        <v>-72055.1</v>
      </c>
      <c r="L26" s="33">
        <f t="shared" si="6"/>
        <v>-565363.13</v>
      </c>
      <c r="M26"/>
    </row>
    <row r="27" spans="1:13" s="36" customFormat="1" ht="18.75" customHeight="1">
      <c r="A27" s="34" t="s">
        <v>60</v>
      </c>
      <c r="B27" s="33">
        <f>-ROUND((B9)*$E$3,2)</f>
        <v>-32766</v>
      </c>
      <c r="C27" s="33">
        <f aca="true" t="shared" si="7" ref="C27:K27">-ROUND((C9)*$E$3,2)</f>
        <v>-35075.1</v>
      </c>
      <c r="D27" s="33">
        <f t="shared" si="7"/>
        <v>-103857.9</v>
      </c>
      <c r="E27" s="33">
        <f t="shared" si="7"/>
        <v>-78406.2</v>
      </c>
      <c r="F27" s="33">
        <f t="shared" si="7"/>
        <v>-66533.9</v>
      </c>
      <c r="G27" s="33">
        <f t="shared" si="7"/>
        <v>-55319.5</v>
      </c>
      <c r="H27" s="33">
        <f t="shared" si="7"/>
        <v>-22884.6</v>
      </c>
      <c r="I27" s="33">
        <f t="shared" si="7"/>
        <v>-32821.9</v>
      </c>
      <c r="J27" s="33">
        <f t="shared" si="7"/>
        <v>-49596.2</v>
      </c>
      <c r="K27" s="33">
        <f t="shared" si="7"/>
        <v>-72055.1</v>
      </c>
      <c r="L27" s="33">
        <f>SUM(B27:K27)</f>
        <v>-549316.4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-161.97</v>
      </c>
      <c r="J29" s="17">
        <v>0</v>
      </c>
      <c r="K29" s="17">
        <v>0</v>
      </c>
      <c r="L29" s="33">
        <f aca="true" t="shared" si="8" ref="L29:L42">SUM(B29:K29)</f>
        <v>-161.97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-15884.76</v>
      </c>
      <c r="J30" s="17">
        <v>0</v>
      </c>
      <c r="K30" s="17">
        <v>0</v>
      </c>
      <c r="L30" s="33">
        <f t="shared" si="8"/>
        <v>-15884.76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800000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SUM(L32:L42)</f>
        <v>707379.19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8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1694000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8"/>
        <v>1694000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-894000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-894000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30"/>
      <c r="M45" s="40"/>
    </row>
    <row r="46" spans="1:13" ht="18.75" customHeight="1">
      <c r="A46" s="19" t="s">
        <v>48</v>
      </c>
      <c r="B46" s="41">
        <f aca="true" t="shared" si="10" ref="B46:K46">+B25+B17</f>
        <v>587439.37</v>
      </c>
      <c r="C46" s="41">
        <f t="shared" si="10"/>
        <v>427649.62000000005</v>
      </c>
      <c r="D46" s="41">
        <f t="shared" si="10"/>
        <v>1375644.4400000002</v>
      </c>
      <c r="E46" s="41">
        <f t="shared" si="10"/>
        <v>1189658.56</v>
      </c>
      <c r="F46" s="41">
        <f t="shared" si="10"/>
        <v>1817509.9700000002</v>
      </c>
      <c r="G46" s="41">
        <f t="shared" si="10"/>
        <v>707822.4799999999</v>
      </c>
      <c r="H46" s="41">
        <f t="shared" si="10"/>
        <v>322646.44999999995</v>
      </c>
      <c r="I46" s="41">
        <f t="shared" si="10"/>
        <v>479433.3500000001</v>
      </c>
      <c r="J46" s="41">
        <f t="shared" si="10"/>
        <v>642666.03</v>
      </c>
      <c r="K46" s="41">
        <f t="shared" si="10"/>
        <v>803286.5700000001</v>
      </c>
      <c r="L46" s="42">
        <f>SUM(B46:K46)</f>
        <v>8353756.840000001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587439.37</v>
      </c>
      <c r="C52" s="41">
        <f aca="true" t="shared" si="11" ref="C52:K52">SUM(C53:C64)</f>
        <v>427649.62</v>
      </c>
      <c r="D52" s="41">
        <f t="shared" si="11"/>
        <v>1375644.44</v>
      </c>
      <c r="E52" s="41">
        <f t="shared" si="11"/>
        <v>1189658.56</v>
      </c>
      <c r="F52" s="41">
        <f t="shared" si="11"/>
        <v>1817509.97</v>
      </c>
      <c r="G52" s="41">
        <f t="shared" si="11"/>
        <v>707822.47</v>
      </c>
      <c r="H52" s="41">
        <f t="shared" si="11"/>
        <v>322646.45</v>
      </c>
      <c r="I52" s="41">
        <f t="shared" si="11"/>
        <v>479433.35</v>
      </c>
      <c r="J52" s="41">
        <f t="shared" si="11"/>
        <v>642666.03</v>
      </c>
      <c r="K52" s="41">
        <f t="shared" si="11"/>
        <v>803286.5700000001</v>
      </c>
      <c r="L52" s="47">
        <f>SUM(B52:K52)</f>
        <v>8353756.83</v>
      </c>
      <c r="M52" s="40"/>
    </row>
    <row r="53" spans="1:13" ht="18.75" customHeight="1">
      <c r="A53" s="48" t="s">
        <v>52</v>
      </c>
      <c r="B53" s="49">
        <v>587439.37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587439.37</v>
      </c>
      <c r="M53" s="40"/>
    </row>
    <row r="54" spans="1:12" ht="18.75" customHeight="1">
      <c r="A54" s="48" t="s">
        <v>65</v>
      </c>
      <c r="B54" s="17">
        <v>0</v>
      </c>
      <c r="C54" s="49">
        <v>373637.47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373637.47</v>
      </c>
    </row>
    <row r="55" spans="1:12" ht="18.75" customHeight="1">
      <c r="A55" s="48" t="s">
        <v>66</v>
      </c>
      <c r="B55" s="17">
        <v>0</v>
      </c>
      <c r="C55" s="49">
        <v>54012.15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54012.15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1375644.44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1375644.44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1189658.56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1189658.56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1817509.97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1817509.97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707822.47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707822.47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322646.45</v>
      </c>
      <c r="I60" s="17">
        <v>0</v>
      </c>
      <c r="J60" s="17">
        <v>0</v>
      </c>
      <c r="K60" s="17">
        <v>0</v>
      </c>
      <c r="L60" s="47">
        <f t="shared" si="12"/>
        <v>322646.45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479433.35</v>
      </c>
      <c r="J61" s="17">
        <v>0</v>
      </c>
      <c r="K61" s="17">
        <v>0</v>
      </c>
      <c r="L61" s="47">
        <f t="shared" si="12"/>
        <v>479433.35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642666.03</v>
      </c>
      <c r="K62" s="17">
        <v>0</v>
      </c>
      <c r="L62" s="47">
        <f t="shared" si="12"/>
        <v>642666.03</v>
      </c>
    </row>
    <row r="63" spans="1:12" ht="18.75" customHeight="1">
      <c r="A63" s="48" t="s">
        <v>62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328383.55</v>
      </c>
      <c r="L63" s="47">
        <f t="shared" si="12"/>
        <v>328383.55</v>
      </c>
    </row>
    <row r="64" spans="1:12" ht="18.75" customHeight="1">
      <c r="A64" s="51" t="s">
        <v>63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474903.02</v>
      </c>
      <c r="L64" s="53">
        <f t="shared" si="12"/>
        <v>474903.02</v>
      </c>
    </row>
    <row r="65" spans="1:10" ht="18" customHeight="1">
      <c r="A65" s="54" t="s">
        <v>59</v>
      </c>
      <c r="H65"/>
      <c r="I65"/>
      <c r="J65"/>
    </row>
    <row r="66" spans="9:11" ht="18" customHeight="1"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2019-11-12T17:43:20Z</dcterms:modified>
  <cp:category/>
  <cp:version/>
  <cp:contentType/>
  <cp:contentStatus/>
</cp:coreProperties>
</file>