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<sst xmlns="http://schemas.openxmlformats.org/spreadsheetml/2006/main" count="75" uniqueCount="74">
  <si>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</si>
  <si>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</si>
  <si>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</si>
  <si>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</si>
  <si>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</si>
  <si>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</si>
  <si>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</si>
  <si>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</si>
  <si>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</si>
  <si>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</si>
  <si>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</si>
  <si>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</si>
  <si>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</si>
  <si>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</si>
  <si>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</si>
  <si>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</si>
  <si>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</si>
  <si>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</si>
  <si>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</si>
  <si>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</si>
  <si>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</si>
  <si>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</si>
  <si>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</si>
  <si>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</si>
  <si>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</si>
  <si>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</si>
  <si>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</si>
  <si>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</si>
  <si>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</si>
  <si>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</si>
  <si>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</si>
  <si>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</si>
  <si>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</si>
  <si>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</si>
  <si>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</si>
  <si>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</si>
  <si>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</si>
  <si>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</si>
  <si>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</si>
  <si>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</si>
  <si>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</si>
  <si>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</si>
  <si>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</si>
  <si>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</si>
  <si>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</si>
  <si>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</si>
  <si>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</si>
  <si>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</si>
  <si>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</si>
  <si>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</si>
  <si>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</si>
  <si>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</si>
  <si>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</si>
  <si>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</si>
  <si>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</si>
  <si>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</si>
  <si>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</si>
  <si>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</si>
  <si>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</si>
  <si>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</si>
  <si>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</si>
  <si>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</si>
  <si>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7.11. Viação Campo Belo</t>
  </si>
  <si>
    <t>7.12. Transpass Transp. de Pass. Ltda</t>
  </si>
  <si>
    <t>DEMONSTRATIVO DE REMUNERAÇÃO DOS CONCESSIONÁRIOS - Grupo Local de Articulação Regional</t>
  </si>
  <si>
    <t>OPERAÇÃO 05/11/19 - VENCIMENTO 12/11/19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</si>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</sst>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D5" sqref="D5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68</v>
      </c>
      <c r="D5" s="6" t="s">
        <v>5</v>
      </c>
      <c r="E5" s="7" t="s">
        <v>69</v>
      </c>
      <c r="F5" s="7" t="s">
        <v>70</v>
      </c>
      <c r="G5" s="7" t="s">
        <v>71</v>
      </c>
      <c r="H5" s="7" t="s">
        <v>72</v>
      </c>
      <c r="I5" s="6" t="s">
        <v>6</v>
      </c>
      <c r="J5" s="6" t="s">
        <v>73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113012</v>
      </c>
      <c r="C7" s="10">
        <f>C8+C11</f>
        <v>137288</v>
      </c>
      <c r="D7" s="10">
        <f aca="true" t="shared" si="0" ref="D7:K7">D8+D11</f>
        <v>389025</v>
      </c>
      <c r="E7" s="10">
        <f t="shared" si="0"/>
        <v>331881</v>
      </c>
      <c r="F7" s="10">
        <f t="shared" si="0"/>
        <v>315866</v>
      </c>
      <c r="G7" s="10">
        <f t="shared" si="0"/>
        <v>197928</v>
      </c>
      <c r="H7" s="10">
        <f t="shared" si="0"/>
        <v>89300</v>
      </c>
      <c r="I7" s="10">
        <f t="shared" si="0"/>
        <v>146262</v>
      </c>
      <c r="J7" s="10">
        <f t="shared" si="0"/>
        <v>171390</v>
      </c>
      <c r="K7" s="10">
        <f t="shared" si="0"/>
        <v>279114</v>
      </c>
      <c r="L7" s="10">
        <f>SUM(B7:K7)</f>
        <v>2171066</v>
      </c>
      <c r="M7" s="11"/>
    </row>
    <row r="8" spans="1:13" ht="17.25" customHeight="1">
      <c r="A8" s="12" t="s">
        <v>18</v>
      </c>
      <c r="B8" s="13">
        <f>B9+B10</f>
        <v>7057</v>
      </c>
      <c r="C8" s="13">
        <f aca="true" t="shared" si="1" ref="C8:K8">C9+C10</f>
        <v>7786</v>
      </c>
      <c r="D8" s="13">
        <f t="shared" si="1"/>
        <v>23119</v>
      </c>
      <c r="E8" s="13">
        <f t="shared" si="1"/>
        <v>17407</v>
      </c>
      <c r="F8" s="13">
        <f t="shared" si="1"/>
        <v>14712</v>
      </c>
      <c r="G8" s="13">
        <f t="shared" si="1"/>
        <v>12438</v>
      </c>
      <c r="H8" s="13">
        <f t="shared" si="1"/>
        <v>5028</v>
      </c>
      <c r="I8" s="13">
        <f t="shared" si="1"/>
        <v>7313</v>
      </c>
      <c r="J8" s="13">
        <f t="shared" si="1"/>
        <v>11335</v>
      </c>
      <c r="K8" s="13">
        <f t="shared" si="1"/>
        <v>15986</v>
      </c>
      <c r="L8" s="13">
        <f>SUM(B8:K8)</f>
        <v>122181</v>
      </c>
      <c r="M8"/>
    </row>
    <row r="9" spans="1:13" ht="17.25" customHeight="1">
      <c r="A9" s="14" t="s">
        <v>19</v>
      </c>
      <c r="B9" s="15">
        <v>7056</v>
      </c>
      <c r="C9" s="15">
        <v>7785</v>
      </c>
      <c r="D9" s="15">
        <v>23119</v>
      </c>
      <c r="E9" s="15">
        <v>17407</v>
      </c>
      <c r="F9" s="15">
        <v>14712</v>
      </c>
      <c r="G9" s="15">
        <v>12438</v>
      </c>
      <c r="H9" s="15">
        <v>5028</v>
      </c>
      <c r="I9" s="15">
        <v>7313</v>
      </c>
      <c r="J9" s="15">
        <v>11335</v>
      </c>
      <c r="K9" s="15">
        <v>15986</v>
      </c>
      <c r="L9" s="13">
        <f>SUM(B9:K9)</f>
        <v>122179</v>
      </c>
      <c r="M9"/>
    </row>
    <row r="10" spans="1:13" ht="17.25" customHeight="1">
      <c r="A10" s="14" t="s">
        <v>20</v>
      </c>
      <c r="B10" s="15">
        <v>1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105955</v>
      </c>
      <c r="C11" s="15">
        <v>129502</v>
      </c>
      <c r="D11" s="15">
        <v>365906</v>
      </c>
      <c r="E11" s="15">
        <v>314474</v>
      </c>
      <c r="F11" s="15">
        <v>301154</v>
      </c>
      <c r="G11" s="15">
        <v>185490</v>
      </c>
      <c r="H11" s="15">
        <v>84272</v>
      </c>
      <c r="I11" s="15">
        <v>138949</v>
      </c>
      <c r="J11" s="15">
        <v>160055</v>
      </c>
      <c r="K11" s="15">
        <v>263128</v>
      </c>
      <c r="L11" s="13">
        <f>SUM(B11:K11)</f>
        <v>2048885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666916.1799999999</v>
      </c>
      <c r="C17" s="25">
        <f aca="true" t="shared" si="2" ref="C17:L17">C18+C19+C20+C21+C22</f>
        <v>449296.55</v>
      </c>
      <c r="D17" s="25">
        <f t="shared" si="2"/>
        <v>1445506.1600000001</v>
      </c>
      <c r="E17" s="25">
        <f t="shared" si="2"/>
        <v>1252552.1799999997</v>
      </c>
      <c r="F17" s="25">
        <f t="shared" si="2"/>
        <v>1067452.3</v>
      </c>
      <c r="G17" s="25">
        <f t="shared" si="2"/>
        <v>756628.21</v>
      </c>
      <c r="H17" s="25">
        <f t="shared" si="2"/>
        <v>350909.4199999999</v>
      </c>
      <c r="I17" s="25">
        <f t="shared" si="2"/>
        <v>520751.95</v>
      </c>
      <c r="J17" s="25">
        <f t="shared" si="2"/>
        <v>684517.9199999999</v>
      </c>
      <c r="K17" s="25">
        <f t="shared" si="2"/>
        <v>851415.51</v>
      </c>
      <c r="L17" s="25">
        <f t="shared" si="2"/>
        <v>8045946.379999999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650530.98</v>
      </c>
      <c r="C18" s="33">
        <f t="shared" si="3"/>
        <v>425812.46</v>
      </c>
      <c r="D18" s="33">
        <f t="shared" si="3"/>
        <v>1436980.55</v>
      </c>
      <c r="E18" s="33">
        <f t="shared" si="3"/>
        <v>1239774.66</v>
      </c>
      <c r="F18" s="33">
        <f t="shared" si="3"/>
        <v>1044505.69</v>
      </c>
      <c r="G18" s="33">
        <f t="shared" si="3"/>
        <v>719210.97</v>
      </c>
      <c r="H18" s="33">
        <f t="shared" si="3"/>
        <v>357521.48</v>
      </c>
      <c r="I18" s="33">
        <f t="shared" si="3"/>
        <v>486365.03</v>
      </c>
      <c r="J18" s="33">
        <f t="shared" si="3"/>
        <v>613644.76</v>
      </c>
      <c r="K18" s="33">
        <f t="shared" si="3"/>
        <v>815933.96</v>
      </c>
      <c r="L18" s="33">
        <f>SUM(B18:K18)</f>
        <v>7790280.539999999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12633.61</v>
      </c>
      <c r="C19" s="33">
        <f t="shared" si="4"/>
        <v>18839.53</v>
      </c>
      <c r="D19" s="33">
        <f t="shared" si="4"/>
        <v>-11065.26</v>
      </c>
      <c r="E19" s="33">
        <f t="shared" si="4"/>
        <v>7420.68</v>
      </c>
      <c r="F19" s="33">
        <f t="shared" si="4"/>
        <v>16152.78</v>
      </c>
      <c r="G19" s="33">
        <f t="shared" si="4"/>
        <v>30356.3</v>
      </c>
      <c r="H19" s="33">
        <f t="shared" si="4"/>
        <v>-14705.71</v>
      </c>
      <c r="I19" s="33">
        <f t="shared" si="4"/>
        <v>50998.69</v>
      </c>
      <c r="J19" s="33">
        <f t="shared" si="4"/>
        <v>60795.33</v>
      </c>
      <c r="K19" s="33">
        <f t="shared" si="4"/>
        <v>16854.28</v>
      </c>
      <c r="L19" s="33">
        <f>SUM(B19:K19)</f>
        <v>188280.23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-110476.25</v>
      </c>
      <c r="C25" s="33">
        <f t="shared" si="5"/>
        <v>-33475.5</v>
      </c>
      <c r="D25" s="33">
        <f t="shared" si="5"/>
        <v>-99411.7</v>
      </c>
      <c r="E25" s="33">
        <f t="shared" si="5"/>
        <v>-79442.6</v>
      </c>
      <c r="F25" s="33">
        <f t="shared" si="5"/>
        <v>-63261.6</v>
      </c>
      <c r="G25" s="33">
        <f t="shared" si="5"/>
        <v>-53483.4</v>
      </c>
      <c r="H25" s="33">
        <f t="shared" si="5"/>
        <v>-29513.260000000002</v>
      </c>
      <c r="I25" s="33">
        <f t="shared" si="5"/>
        <v>-71004.77</v>
      </c>
      <c r="J25" s="33">
        <f t="shared" si="5"/>
        <v>-48740.5</v>
      </c>
      <c r="K25" s="33">
        <f t="shared" si="5"/>
        <v>-68739.8</v>
      </c>
      <c r="L25" s="33">
        <f t="shared" si="5"/>
        <v>-657549.3800000001</v>
      </c>
      <c r="M25"/>
    </row>
    <row r="26" spans="1:13" ht="18.75" customHeight="1">
      <c r="A26" s="27" t="s">
        <v>31</v>
      </c>
      <c r="B26" s="33">
        <f>B27+B28+B29+B30</f>
        <v>-30340.8</v>
      </c>
      <c r="C26" s="33">
        <f aca="true" t="shared" si="6" ref="C26:L26">C27+C28+C29+C30</f>
        <v>-33475.5</v>
      </c>
      <c r="D26" s="33">
        <f t="shared" si="6"/>
        <v>-99411.7</v>
      </c>
      <c r="E26" s="33">
        <f t="shared" si="6"/>
        <v>-74850.1</v>
      </c>
      <c r="F26" s="33">
        <f t="shared" si="6"/>
        <v>-63261.6</v>
      </c>
      <c r="G26" s="33">
        <f t="shared" si="6"/>
        <v>-53483.4</v>
      </c>
      <c r="H26" s="33">
        <f t="shared" si="6"/>
        <v>-21620.4</v>
      </c>
      <c r="I26" s="33">
        <f t="shared" si="6"/>
        <v>-71004.77</v>
      </c>
      <c r="J26" s="33">
        <f t="shared" si="6"/>
        <v>-48740.5</v>
      </c>
      <c r="K26" s="33">
        <f t="shared" si="6"/>
        <v>-68739.8</v>
      </c>
      <c r="L26" s="33">
        <f t="shared" si="6"/>
        <v>-564928.5700000001</v>
      </c>
      <c r="M26"/>
    </row>
    <row r="27" spans="1:13" s="36" customFormat="1" ht="18.75" customHeight="1">
      <c r="A27" s="34" t="s">
        <v>60</v>
      </c>
      <c r="B27" s="33">
        <f>-ROUND((B9)*$E$3,2)</f>
        <v>-30340.8</v>
      </c>
      <c r="C27" s="33">
        <f aca="true" t="shared" si="7" ref="C27:K27">-ROUND((C9)*$E$3,2)</f>
        <v>-33475.5</v>
      </c>
      <c r="D27" s="33">
        <f t="shared" si="7"/>
        <v>-99411.7</v>
      </c>
      <c r="E27" s="33">
        <f t="shared" si="7"/>
        <v>-74850.1</v>
      </c>
      <c r="F27" s="33">
        <f t="shared" si="7"/>
        <v>-63261.6</v>
      </c>
      <c r="G27" s="33">
        <f t="shared" si="7"/>
        <v>-53483.4</v>
      </c>
      <c r="H27" s="33">
        <f t="shared" si="7"/>
        <v>-21620.4</v>
      </c>
      <c r="I27" s="33">
        <f t="shared" si="7"/>
        <v>-31445.9</v>
      </c>
      <c r="J27" s="33">
        <f t="shared" si="7"/>
        <v>-48740.5</v>
      </c>
      <c r="K27" s="33">
        <f t="shared" si="7"/>
        <v>-68739.8</v>
      </c>
      <c r="L27" s="33">
        <f>SUM(B27:K27)</f>
        <v>-525369.7000000001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-290.12</v>
      </c>
      <c r="J29" s="17">
        <v>0</v>
      </c>
      <c r="K29" s="17">
        <v>0</v>
      </c>
      <c r="L29" s="33">
        <f aca="true" t="shared" si="8" ref="L29:L42">SUM(B29:K29)</f>
        <v>-290.12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-39268.75</v>
      </c>
      <c r="J30" s="17">
        <v>0</v>
      </c>
      <c r="K30" s="17">
        <v>0</v>
      </c>
      <c r="L30" s="33">
        <f t="shared" si="8"/>
        <v>-39268.75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-92620.81000000006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-894000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556439.9299999999</v>
      </c>
      <c r="C46" s="41">
        <f t="shared" si="10"/>
        <v>415821.05</v>
      </c>
      <c r="D46" s="41">
        <f t="shared" si="10"/>
        <v>1346094.4600000002</v>
      </c>
      <c r="E46" s="41">
        <f t="shared" si="10"/>
        <v>1173109.5799999996</v>
      </c>
      <c r="F46" s="41">
        <f t="shared" si="10"/>
        <v>1004190.7000000001</v>
      </c>
      <c r="G46" s="41">
        <f t="shared" si="10"/>
        <v>703144.8099999999</v>
      </c>
      <c r="H46" s="41">
        <f t="shared" si="10"/>
        <v>321396.1599999999</v>
      </c>
      <c r="I46" s="41">
        <f t="shared" si="10"/>
        <v>449747.18</v>
      </c>
      <c r="J46" s="41">
        <f t="shared" si="10"/>
        <v>635777.4199999999</v>
      </c>
      <c r="K46" s="41">
        <f t="shared" si="10"/>
        <v>782675.71</v>
      </c>
      <c r="L46" s="42">
        <f>SUM(B46:K46)</f>
        <v>7388396.999999999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556439.93</v>
      </c>
      <c r="C52" s="41">
        <f aca="true" t="shared" si="11" ref="C52:K52">SUM(C53:C64)</f>
        <v>415821.05000000005</v>
      </c>
      <c r="D52" s="41">
        <f t="shared" si="11"/>
        <v>1346094.46</v>
      </c>
      <c r="E52" s="41">
        <f t="shared" si="11"/>
        <v>1173109.58</v>
      </c>
      <c r="F52" s="41">
        <f t="shared" si="11"/>
        <v>1004190.7</v>
      </c>
      <c r="G52" s="41">
        <f t="shared" si="11"/>
        <v>703144.81</v>
      </c>
      <c r="H52" s="41">
        <f t="shared" si="11"/>
        <v>321396.16</v>
      </c>
      <c r="I52" s="41">
        <f t="shared" si="11"/>
        <v>449747.18</v>
      </c>
      <c r="J52" s="41">
        <f t="shared" si="11"/>
        <v>635777.42</v>
      </c>
      <c r="K52" s="41">
        <f t="shared" si="11"/>
        <v>782675.7</v>
      </c>
      <c r="L52" s="47">
        <f>SUM(B52:K52)</f>
        <v>7388396.989999999</v>
      </c>
      <c r="M52" s="40"/>
    </row>
    <row r="53" spans="1:13" ht="18.75" customHeight="1">
      <c r="A53" s="48" t="s">
        <v>52</v>
      </c>
      <c r="B53" s="49">
        <v>556439.93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556439.93</v>
      </c>
      <c r="M53" s="40"/>
    </row>
    <row r="54" spans="1:12" ht="18.75" customHeight="1">
      <c r="A54" s="48" t="s">
        <v>66</v>
      </c>
      <c r="B54" s="17">
        <v>0</v>
      </c>
      <c r="C54" s="49">
        <v>363011.78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363011.78</v>
      </c>
    </row>
    <row r="55" spans="1:12" ht="18.75" customHeight="1">
      <c r="A55" s="48" t="s">
        <v>67</v>
      </c>
      <c r="B55" s="17">
        <v>0</v>
      </c>
      <c r="C55" s="49">
        <v>52809.27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52809.27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1346094.46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1346094.46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1173109.58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1173109.58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1004190.7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1004190.7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703144.81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703144.81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321396.16</v>
      </c>
      <c r="I60" s="17">
        <v>0</v>
      </c>
      <c r="J60" s="17">
        <v>0</v>
      </c>
      <c r="K60" s="17">
        <v>0</v>
      </c>
      <c r="L60" s="47">
        <f t="shared" si="12"/>
        <v>321396.16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449747.18</v>
      </c>
      <c r="J61" s="17">
        <v>0</v>
      </c>
      <c r="K61" s="17">
        <v>0</v>
      </c>
      <c r="L61" s="47">
        <f t="shared" si="12"/>
        <v>449747.18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635777.42</v>
      </c>
      <c r="K62" s="17">
        <v>0</v>
      </c>
      <c r="L62" s="47">
        <f t="shared" si="12"/>
        <v>635777.42</v>
      </c>
    </row>
    <row r="63" spans="1:12" ht="18.75" customHeight="1">
      <c r="A63" s="48" t="s">
        <v>62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322462.39</v>
      </c>
      <c r="L63" s="47">
        <f t="shared" si="12"/>
        <v>322462.39</v>
      </c>
    </row>
    <row r="64" spans="1:12" ht="18.75" customHeight="1">
      <c r="A64" s="51" t="s">
        <v>63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460213.31</v>
      </c>
      <c r="L64" s="53">
        <f t="shared" si="12"/>
        <v>460213.31</v>
      </c>
    </row>
    <row r="65" spans="1:10" ht="18" customHeight="1">
      <c r="A65" s="54" t="s">
        <v>59</v>
      </c>
      <c r="H65"/>
      <c r="I65"/>
      <c r="J65"/>
    </row>
    <row r="66" spans="9:11" ht="18" customHeight="1"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2019-11-11T20:04:00Z</dcterms:modified>
  <cp:category/>
  <cp:version/>
  <cp:contentType/>
  <cp:contentStatus/>
</cp:coreProperties>
</file>