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<sst xmlns="http://schemas.openxmlformats.org/spreadsheetml/2006/main" count="99" uniqueCount="97">
  <si>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</si>
  <si>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</si>
  <si>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</si>
  <si>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</si>
  <si>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</si>
  <si>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</si>
  <si>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</si>
  <si>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</si>
  <si>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</si>
  <si>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</si>
  <si>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</si>
  <si>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</si>
  <si>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</si>
  <si>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</si>
  <si>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</si>
  <si>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</si>
  <si>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</si>
  <si>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</si>
  <si>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</si>
  <si>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</si>
  <si>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</si>
  <si>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</si>
  <si>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</si>
  <si>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</si>
  <si>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</si>
  <si>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</si>
  <si>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</si>
  <si>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</si>
  <si>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</si>
  <si>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</si>
  <si>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</si>
  <si>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</si>
  <si>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</si>
  <si>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</si>
  <si>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</si>
  <si>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</si>
  <si>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</si>
  <si>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</si>
  <si>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</si>
  <si>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</si>
  <si>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</si>
  <si>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</si>
  <si>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</si>
  <si>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</si>
  <si>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</si>
  <si>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</si>
  <si>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</si>
  <si>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</si>
  <si>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</si>
  <si>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</si>
  <si>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</si>
  <si>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</si>
  <si>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</si>
  <si>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</si>
  <si>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</si>
  <si>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</si>
  <si>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</si>
  <si>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</si>
  <si>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</si>
  <si>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</si>
  <si>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</si>
  <si>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</si>
  <si>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</si>
  <si>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</si>
  <si>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</si>
  <si>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</si>
  <si>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</si>
  <si>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</si>
  <si>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</si>
  <si>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</si>
  <si>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</si>
  <si>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</si>
  <si>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</si>
  <si>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</si>
  <si>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</si>
  <si>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</si>
  <si>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</si>
  <si>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</si>
  <si>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</si>
  <si>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</si>
  <si>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</si>
  <si>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</si>
  <si>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</si>
  <si>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</si>
  <si>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</si>
  <si>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</si>
  <si>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</si>
  <si>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</si>
  <si>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</si>
  <si>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</si>
  <si>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</si>
  <si>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</si>
  <si>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</si>
  <si>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</si>
  <si>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</si>
  <si>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</si>
  <si>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01/05/19 - VENCIMENTO 08/05/19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</si>
</sst>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213889</v>
      </c>
      <c r="C7" s="10">
        <f t="shared" si="0"/>
        <v>143491</v>
      </c>
      <c r="D7" s="10">
        <f t="shared" si="0"/>
        <v>176074</v>
      </c>
      <c r="E7" s="10">
        <f t="shared" si="0"/>
        <v>28376</v>
      </c>
      <c r="F7" s="10">
        <f t="shared" si="0"/>
        <v>156737</v>
      </c>
      <c r="G7" s="10">
        <f t="shared" si="0"/>
        <v>218960</v>
      </c>
      <c r="H7" s="10">
        <f t="shared" si="0"/>
        <v>136804</v>
      </c>
      <c r="I7" s="10">
        <f t="shared" si="0"/>
        <v>20525</v>
      </c>
      <c r="J7" s="10">
        <f t="shared" si="0"/>
        <v>206554</v>
      </c>
      <c r="K7" s="10">
        <f t="shared" si="0"/>
        <v>133271</v>
      </c>
      <c r="L7" s="10">
        <f t="shared" si="0"/>
        <v>177204</v>
      </c>
      <c r="M7" s="10">
        <f t="shared" si="0"/>
        <v>58096</v>
      </c>
      <c r="N7" s="10">
        <f t="shared" si="0"/>
        <v>36622</v>
      </c>
      <c r="O7" s="10">
        <f>+O8+O18+O22</f>
        <v>1706603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102422</v>
      </c>
      <c r="C8" s="12">
        <f t="shared" si="1"/>
        <v>71445</v>
      </c>
      <c r="D8" s="12">
        <f t="shared" si="1"/>
        <v>92165</v>
      </c>
      <c r="E8" s="12">
        <f t="shared" si="1"/>
        <v>13485</v>
      </c>
      <c r="F8" s="12">
        <f t="shared" si="1"/>
        <v>76661</v>
      </c>
      <c r="G8" s="12">
        <f t="shared" si="1"/>
        <v>111335</v>
      </c>
      <c r="H8" s="12">
        <f t="shared" si="1"/>
        <v>66636</v>
      </c>
      <c r="I8" s="12">
        <f t="shared" si="1"/>
        <v>9899</v>
      </c>
      <c r="J8" s="12">
        <f t="shared" si="1"/>
        <v>107270</v>
      </c>
      <c r="K8" s="12">
        <f t="shared" si="1"/>
        <v>67675</v>
      </c>
      <c r="L8" s="12">
        <f t="shared" si="1"/>
        <v>91111</v>
      </c>
      <c r="M8" s="12">
        <f t="shared" si="1"/>
        <v>32868</v>
      </c>
      <c r="N8" s="12">
        <f t="shared" si="1"/>
        <v>21712</v>
      </c>
      <c r="O8" s="12">
        <f>SUM(B8:N8)</f>
        <v>864684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12429</v>
      </c>
      <c r="C9" s="14">
        <v>10742</v>
      </c>
      <c r="D9" s="14">
        <v>9509</v>
      </c>
      <c r="E9" s="14">
        <v>1391</v>
      </c>
      <c r="F9" s="14">
        <v>8489</v>
      </c>
      <c r="G9" s="14">
        <v>13602</v>
      </c>
      <c r="H9" s="14">
        <v>10682</v>
      </c>
      <c r="I9" s="14">
        <v>1417</v>
      </c>
      <c r="J9" s="14">
        <v>9307</v>
      </c>
      <c r="K9" s="14">
        <v>9354</v>
      </c>
      <c r="L9" s="14">
        <v>8867</v>
      </c>
      <c r="M9" s="14">
        <v>4082</v>
      </c>
      <c r="N9" s="14">
        <v>2585</v>
      </c>
      <c r="O9" s="12">
        <f aca="true" t="shared" si="2" ref="O9:O17">SUM(B9:N9)</f>
        <v>102456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84705</v>
      </c>
      <c r="C10" s="14">
        <f>C11+C12+C13</f>
        <v>57184</v>
      </c>
      <c r="D10" s="14">
        <f>D11+D12+D13</f>
        <v>78119</v>
      </c>
      <c r="E10" s="14">
        <f>E11+E12+E13</f>
        <v>11405</v>
      </c>
      <c r="F10" s="14">
        <f aca="true" t="shared" si="3" ref="F10:N10">F11+F12+F13</f>
        <v>64063</v>
      </c>
      <c r="G10" s="14">
        <f t="shared" si="3"/>
        <v>91968</v>
      </c>
      <c r="H10" s="14">
        <f>H11+H12+H13</f>
        <v>52841</v>
      </c>
      <c r="I10" s="14">
        <f>I11+I12+I13</f>
        <v>8005</v>
      </c>
      <c r="J10" s="14">
        <f>J11+J12+J13</f>
        <v>92186</v>
      </c>
      <c r="K10" s="14">
        <f>K11+K12+K13</f>
        <v>54943</v>
      </c>
      <c r="L10" s="14">
        <f>L11+L12+L13</f>
        <v>76832</v>
      </c>
      <c r="M10" s="14">
        <f t="shared" si="3"/>
        <v>27393</v>
      </c>
      <c r="N10" s="14">
        <f t="shared" si="3"/>
        <v>18308</v>
      </c>
      <c r="O10" s="12">
        <f t="shared" si="2"/>
        <v>717952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36832</v>
      </c>
      <c r="C11" s="14">
        <v>25559</v>
      </c>
      <c r="D11" s="14">
        <v>33740</v>
      </c>
      <c r="E11" s="14">
        <v>4955</v>
      </c>
      <c r="F11" s="14">
        <v>28197</v>
      </c>
      <c r="G11" s="14">
        <v>39641</v>
      </c>
      <c r="H11" s="14">
        <v>23752</v>
      </c>
      <c r="I11" s="14">
        <v>3586</v>
      </c>
      <c r="J11" s="14">
        <v>41717</v>
      </c>
      <c r="K11" s="14">
        <v>23664</v>
      </c>
      <c r="L11" s="14">
        <v>32361</v>
      </c>
      <c r="M11" s="14">
        <v>10858</v>
      </c>
      <c r="N11" s="14">
        <v>7189</v>
      </c>
      <c r="O11" s="12">
        <f t="shared" si="2"/>
        <v>312051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45445</v>
      </c>
      <c r="C12" s="14">
        <v>29436</v>
      </c>
      <c r="D12" s="14">
        <v>42507</v>
      </c>
      <c r="E12" s="14">
        <v>6063</v>
      </c>
      <c r="F12" s="14">
        <v>33661</v>
      </c>
      <c r="G12" s="14">
        <v>48454</v>
      </c>
      <c r="H12" s="14">
        <v>27409</v>
      </c>
      <c r="I12" s="14">
        <v>4104</v>
      </c>
      <c r="J12" s="14">
        <v>48269</v>
      </c>
      <c r="K12" s="14">
        <v>29601</v>
      </c>
      <c r="L12" s="14">
        <v>42599</v>
      </c>
      <c r="M12" s="14">
        <v>15720</v>
      </c>
      <c r="N12" s="14">
        <v>10683</v>
      </c>
      <c r="O12" s="12">
        <f t="shared" si="2"/>
        <v>383951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2428</v>
      </c>
      <c r="C13" s="14">
        <v>2189</v>
      </c>
      <c r="D13" s="14">
        <v>1872</v>
      </c>
      <c r="E13" s="14">
        <v>387</v>
      </c>
      <c r="F13" s="14">
        <v>2205</v>
      </c>
      <c r="G13" s="14">
        <v>3873</v>
      </c>
      <c r="H13" s="14">
        <v>1680</v>
      </c>
      <c r="I13" s="14">
        <v>315</v>
      </c>
      <c r="J13" s="14">
        <v>2200</v>
      </c>
      <c r="K13" s="14">
        <v>1678</v>
      </c>
      <c r="L13" s="14">
        <v>1872</v>
      </c>
      <c r="M13" s="14">
        <v>815</v>
      </c>
      <c r="N13" s="14">
        <v>436</v>
      </c>
      <c r="O13" s="12">
        <f t="shared" si="2"/>
        <v>21950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5288</v>
      </c>
      <c r="C14" s="14">
        <f>C15+C16+C17</f>
        <v>3519</v>
      </c>
      <c r="D14" s="14">
        <f>D15+D16+D17</f>
        <v>4537</v>
      </c>
      <c r="E14" s="14">
        <f>E15+E16+E17</f>
        <v>689</v>
      </c>
      <c r="F14" s="14">
        <f aca="true" t="shared" si="4" ref="F14:N14">F15+F16+F17</f>
        <v>4109</v>
      </c>
      <c r="G14" s="14">
        <f t="shared" si="4"/>
        <v>5765</v>
      </c>
      <c r="H14" s="14">
        <f>H15+H16+H17</f>
        <v>3113</v>
      </c>
      <c r="I14" s="14">
        <f>I15+I16+I17</f>
        <v>477</v>
      </c>
      <c r="J14" s="14">
        <f>J15+J16+J17</f>
        <v>5777</v>
      </c>
      <c r="K14" s="14">
        <f>K15+K16+K17</f>
        <v>3378</v>
      </c>
      <c r="L14" s="14">
        <f>L15+L16+L17</f>
        <v>5412</v>
      </c>
      <c r="M14" s="14">
        <f t="shared" si="4"/>
        <v>1393</v>
      </c>
      <c r="N14" s="14">
        <f t="shared" si="4"/>
        <v>819</v>
      </c>
      <c r="O14" s="12">
        <f t="shared" si="2"/>
        <v>44276</v>
      </c>
    </row>
    <row r="15" spans="1:26" ht="18.75" customHeight="1">
      <c r="A15" s="15" t="s">
        <v>13</v>
      </c>
      <c r="B15" s="14">
        <v>5277</v>
      </c>
      <c r="C15" s="14">
        <v>3510</v>
      </c>
      <c r="D15" s="14">
        <v>4532</v>
      </c>
      <c r="E15" s="14">
        <v>689</v>
      </c>
      <c r="F15" s="14">
        <v>4107</v>
      </c>
      <c r="G15" s="14">
        <v>5762</v>
      </c>
      <c r="H15" s="14">
        <v>3107</v>
      </c>
      <c r="I15" s="14">
        <v>477</v>
      </c>
      <c r="J15" s="14">
        <v>5767</v>
      </c>
      <c r="K15" s="14">
        <v>3376</v>
      </c>
      <c r="L15" s="14">
        <v>5406</v>
      </c>
      <c r="M15" s="14">
        <v>1381</v>
      </c>
      <c r="N15" s="14">
        <v>818</v>
      </c>
      <c r="O15" s="12">
        <f t="shared" si="2"/>
        <v>44209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2</v>
      </c>
      <c r="D16" s="14">
        <v>1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6</v>
      </c>
      <c r="K16" s="14">
        <v>2</v>
      </c>
      <c r="L16" s="14">
        <v>1</v>
      </c>
      <c r="M16" s="14">
        <v>9</v>
      </c>
      <c r="N16" s="14">
        <v>1</v>
      </c>
      <c r="O16" s="12">
        <f t="shared" si="2"/>
        <v>29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7</v>
      </c>
      <c r="D17" s="14">
        <v>4</v>
      </c>
      <c r="E17" s="14">
        <v>0</v>
      </c>
      <c r="F17" s="14">
        <v>2</v>
      </c>
      <c r="G17" s="14">
        <v>2</v>
      </c>
      <c r="H17" s="14">
        <v>6</v>
      </c>
      <c r="I17" s="14">
        <v>0</v>
      </c>
      <c r="J17" s="14">
        <v>4</v>
      </c>
      <c r="K17" s="14">
        <v>0</v>
      </c>
      <c r="L17" s="14">
        <v>5</v>
      </c>
      <c r="M17" s="14">
        <v>3</v>
      </c>
      <c r="N17" s="14">
        <v>0</v>
      </c>
      <c r="O17" s="12">
        <f t="shared" si="2"/>
        <v>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48318</v>
      </c>
      <c r="C18" s="18">
        <f>C19+C20+C21</f>
        <v>28095</v>
      </c>
      <c r="D18" s="18">
        <f>D19+D20+D21</f>
        <v>30987</v>
      </c>
      <c r="E18" s="18">
        <f>E19+E20+E21</f>
        <v>5078</v>
      </c>
      <c r="F18" s="18">
        <f aca="true" t="shared" si="5" ref="F18:N18">F19+F20+F21</f>
        <v>30430</v>
      </c>
      <c r="G18" s="18">
        <f t="shared" si="5"/>
        <v>37730</v>
      </c>
      <c r="H18" s="18">
        <f>H19+H20+H21</f>
        <v>28471</v>
      </c>
      <c r="I18" s="18">
        <f>I19+I20+I21</f>
        <v>3971</v>
      </c>
      <c r="J18" s="18">
        <f>J19+J20+J21</f>
        <v>47015</v>
      </c>
      <c r="K18" s="18">
        <f>K19+K20+K21</f>
        <v>27256</v>
      </c>
      <c r="L18" s="18">
        <f>L19+L20+L21</f>
        <v>45838</v>
      </c>
      <c r="M18" s="18">
        <f t="shared" si="5"/>
        <v>13807</v>
      </c>
      <c r="N18" s="18">
        <f t="shared" si="5"/>
        <v>8356</v>
      </c>
      <c r="O18" s="12">
        <f aca="true" t="shared" si="6" ref="O18:O24">SUM(B18:N18)</f>
        <v>355352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27462</v>
      </c>
      <c r="C19" s="14">
        <v>17412</v>
      </c>
      <c r="D19" s="14">
        <v>17310</v>
      </c>
      <c r="E19" s="14">
        <v>3025</v>
      </c>
      <c r="F19" s="14">
        <v>18275</v>
      </c>
      <c r="G19" s="14">
        <v>23169</v>
      </c>
      <c r="H19" s="14">
        <v>17811</v>
      </c>
      <c r="I19" s="14">
        <v>2603</v>
      </c>
      <c r="J19" s="14">
        <v>27681</v>
      </c>
      <c r="K19" s="14">
        <v>15464</v>
      </c>
      <c r="L19" s="14">
        <v>25250</v>
      </c>
      <c r="M19" s="14">
        <v>7680</v>
      </c>
      <c r="N19" s="14">
        <v>4612</v>
      </c>
      <c r="O19" s="12">
        <f t="shared" si="6"/>
        <v>207754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19680</v>
      </c>
      <c r="C20" s="14">
        <v>9938</v>
      </c>
      <c r="D20" s="14">
        <v>12988</v>
      </c>
      <c r="E20" s="14">
        <v>1922</v>
      </c>
      <c r="F20" s="14">
        <v>11311</v>
      </c>
      <c r="G20" s="14">
        <v>13211</v>
      </c>
      <c r="H20" s="14">
        <v>10040</v>
      </c>
      <c r="I20" s="14">
        <v>1247</v>
      </c>
      <c r="J20" s="14">
        <v>18341</v>
      </c>
      <c r="K20" s="14">
        <v>11163</v>
      </c>
      <c r="L20" s="14">
        <v>19601</v>
      </c>
      <c r="M20" s="14">
        <v>5826</v>
      </c>
      <c r="N20" s="14">
        <v>3590</v>
      </c>
      <c r="O20" s="12">
        <f t="shared" si="6"/>
        <v>138858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1176</v>
      </c>
      <c r="C21" s="14">
        <v>745</v>
      </c>
      <c r="D21" s="14">
        <v>689</v>
      </c>
      <c r="E21" s="14">
        <v>131</v>
      </c>
      <c r="F21" s="14">
        <v>844</v>
      </c>
      <c r="G21" s="14">
        <v>1350</v>
      </c>
      <c r="H21" s="14">
        <v>620</v>
      </c>
      <c r="I21" s="14">
        <v>121</v>
      </c>
      <c r="J21" s="14">
        <v>993</v>
      </c>
      <c r="K21" s="14">
        <v>629</v>
      </c>
      <c r="L21" s="14">
        <v>987</v>
      </c>
      <c r="M21" s="14">
        <v>301</v>
      </c>
      <c r="N21" s="14">
        <v>154</v>
      </c>
      <c r="O21" s="12">
        <f t="shared" si="6"/>
        <v>8740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63149</v>
      </c>
      <c r="C22" s="14">
        <f>C23+C24</f>
        <v>43951</v>
      </c>
      <c r="D22" s="14">
        <f>D23+D24</f>
        <v>52922</v>
      </c>
      <c r="E22" s="14">
        <f>E23+E24</f>
        <v>9813</v>
      </c>
      <c r="F22" s="14">
        <f aca="true" t="shared" si="7" ref="F22:N22">F23+F24</f>
        <v>49646</v>
      </c>
      <c r="G22" s="14">
        <f t="shared" si="7"/>
        <v>69895</v>
      </c>
      <c r="H22" s="14">
        <f>H23+H24</f>
        <v>41697</v>
      </c>
      <c r="I22" s="14">
        <f>I23+I24</f>
        <v>6655</v>
      </c>
      <c r="J22" s="14">
        <f>J23+J24</f>
        <v>52269</v>
      </c>
      <c r="K22" s="14">
        <f>K23+K24</f>
        <v>38340</v>
      </c>
      <c r="L22" s="14">
        <f>L23+L24</f>
        <v>40255</v>
      </c>
      <c r="M22" s="14">
        <f t="shared" si="7"/>
        <v>11421</v>
      </c>
      <c r="N22" s="14">
        <f t="shared" si="7"/>
        <v>6554</v>
      </c>
      <c r="O22" s="12">
        <f t="shared" si="6"/>
        <v>486567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42378</v>
      </c>
      <c r="C23" s="14">
        <v>32628</v>
      </c>
      <c r="D23" s="14">
        <v>37619</v>
      </c>
      <c r="E23" s="14">
        <v>7317</v>
      </c>
      <c r="F23" s="14">
        <v>35555</v>
      </c>
      <c r="G23" s="14">
        <v>52000</v>
      </c>
      <c r="H23" s="14">
        <v>31475</v>
      </c>
      <c r="I23" s="14">
        <v>5338</v>
      </c>
      <c r="J23" s="14">
        <v>36242</v>
      </c>
      <c r="K23" s="14">
        <v>27884</v>
      </c>
      <c r="L23" s="14">
        <v>28828</v>
      </c>
      <c r="M23" s="14">
        <v>8142</v>
      </c>
      <c r="N23" s="14">
        <v>4389</v>
      </c>
      <c r="O23" s="12">
        <f t="shared" si="6"/>
        <v>349795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20771</v>
      </c>
      <c r="C24" s="14">
        <v>11323</v>
      </c>
      <c r="D24" s="14">
        <v>15303</v>
      </c>
      <c r="E24" s="14">
        <v>2496</v>
      </c>
      <c r="F24" s="14">
        <v>14091</v>
      </c>
      <c r="G24" s="14">
        <v>17895</v>
      </c>
      <c r="H24" s="14">
        <v>10222</v>
      </c>
      <c r="I24" s="14">
        <v>1317</v>
      </c>
      <c r="J24" s="14">
        <v>16027</v>
      </c>
      <c r="K24" s="14">
        <v>10456</v>
      </c>
      <c r="L24" s="14">
        <v>11427</v>
      </c>
      <c r="M24" s="14">
        <v>3279</v>
      </c>
      <c r="N24" s="14">
        <v>2165</v>
      </c>
      <c r="O24" s="12">
        <f t="shared" si="6"/>
        <v>136772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472126.3884</v>
      </c>
      <c r="C28" s="56">
        <f aca="true" t="shared" si="8" ref="C28:N28">C29+C30</f>
        <v>337379.84709999996</v>
      </c>
      <c r="D28" s="56">
        <f t="shared" si="8"/>
        <v>356783.7018</v>
      </c>
      <c r="E28" s="56">
        <f t="shared" si="8"/>
        <v>83973.0968</v>
      </c>
      <c r="F28" s="56">
        <f t="shared" si="8"/>
        <v>369266.5555</v>
      </c>
      <c r="G28" s="56">
        <f t="shared" si="8"/>
        <v>411087.52800000005</v>
      </c>
      <c r="H28" s="56">
        <f t="shared" si="8"/>
        <v>300036.72040000005</v>
      </c>
      <c r="I28" s="56">
        <f t="shared" si="8"/>
        <v>48748.927500000005</v>
      </c>
      <c r="J28" s="56">
        <f t="shared" si="8"/>
        <v>466932.8336</v>
      </c>
      <c r="K28" s="56">
        <f t="shared" si="8"/>
        <v>349041.57660000003</v>
      </c>
      <c r="L28" s="56">
        <f t="shared" si="8"/>
        <v>446511.00560000003</v>
      </c>
      <c r="M28" s="56">
        <f t="shared" si="8"/>
        <v>185069.53399999999</v>
      </c>
      <c r="N28" s="56">
        <f t="shared" si="8"/>
        <v>99383.5382</v>
      </c>
      <c r="O28" s="56">
        <f>SUM(B28:N28)</f>
        <v>3926341.2535</v>
      </c>
      <c r="Q28" s="62"/>
    </row>
    <row r="29" spans="1:15" ht="18.75" customHeight="1">
      <c r="A29" s="54" t="s">
        <v>54</v>
      </c>
      <c r="B29" s="52">
        <f aca="true" t="shared" si="9" ref="B29:N29">B26*B7</f>
        <v>467475.79839999997</v>
      </c>
      <c r="C29" s="52">
        <f t="shared" si="9"/>
        <v>329756.66709999996</v>
      </c>
      <c r="D29" s="52">
        <f t="shared" si="9"/>
        <v>345228.2918</v>
      </c>
      <c r="E29" s="52">
        <f t="shared" si="9"/>
        <v>83973.0968</v>
      </c>
      <c r="F29" s="52">
        <f t="shared" si="9"/>
        <v>352893.3555</v>
      </c>
      <c r="G29" s="52">
        <f t="shared" si="9"/>
        <v>406455.44800000003</v>
      </c>
      <c r="H29" s="52">
        <f t="shared" si="9"/>
        <v>296536.35040000005</v>
      </c>
      <c r="I29" s="52">
        <f t="shared" si="9"/>
        <v>48748.927500000005</v>
      </c>
      <c r="J29" s="52">
        <f t="shared" si="9"/>
        <v>448924.4636</v>
      </c>
      <c r="K29" s="52">
        <f t="shared" si="9"/>
        <v>331125.1266</v>
      </c>
      <c r="L29" s="52">
        <f t="shared" si="9"/>
        <v>430853.8056</v>
      </c>
      <c r="M29" s="52">
        <f t="shared" si="9"/>
        <v>178151.384</v>
      </c>
      <c r="N29" s="52">
        <f t="shared" si="9"/>
        <v>96063.1682</v>
      </c>
      <c r="O29" s="53">
        <f>SUM(B29:N29)</f>
        <v>3816185.8835000005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-53982.2</v>
      </c>
      <c r="C32" s="25">
        <f t="shared" si="10"/>
        <v>-46728.1</v>
      </c>
      <c r="D32" s="25">
        <f t="shared" si="10"/>
        <v>-51745.549999999996</v>
      </c>
      <c r="E32" s="25">
        <f t="shared" si="10"/>
        <v>-5981.3</v>
      </c>
      <c r="F32" s="25">
        <f t="shared" si="10"/>
        <v>-37002.7</v>
      </c>
      <c r="G32" s="25">
        <f t="shared" si="10"/>
        <v>-58988.6</v>
      </c>
      <c r="H32" s="25">
        <f t="shared" si="10"/>
        <v>-45932.6</v>
      </c>
      <c r="I32" s="25">
        <f t="shared" si="10"/>
        <v>-9280.6</v>
      </c>
      <c r="J32" s="25">
        <f t="shared" si="10"/>
        <v>-40020.1</v>
      </c>
      <c r="K32" s="25">
        <f t="shared" si="10"/>
        <v>-40222.2</v>
      </c>
      <c r="L32" s="25">
        <f t="shared" si="10"/>
        <v>-38128.1</v>
      </c>
      <c r="M32" s="25">
        <f t="shared" si="10"/>
        <v>-17552.6</v>
      </c>
      <c r="N32" s="25">
        <f t="shared" si="10"/>
        <v>-11115.5</v>
      </c>
      <c r="O32" s="25">
        <f t="shared" si="10"/>
        <v>-456680.1499999999</v>
      </c>
    </row>
    <row r="33" spans="1:15" ht="18.75" customHeight="1">
      <c r="A33" s="17" t="s">
        <v>95</v>
      </c>
      <c r="B33" s="26">
        <f>+B34</f>
        <v>-53444.7</v>
      </c>
      <c r="C33" s="26">
        <f aca="true" t="shared" si="11" ref="C33:O33">+C34</f>
        <v>-46190.6</v>
      </c>
      <c r="D33" s="26">
        <f t="shared" si="11"/>
        <v>-40888.7</v>
      </c>
      <c r="E33" s="26">
        <f t="shared" si="11"/>
        <v>-5981.3</v>
      </c>
      <c r="F33" s="26">
        <f t="shared" si="11"/>
        <v>-36502.7</v>
      </c>
      <c r="G33" s="26">
        <f t="shared" si="11"/>
        <v>-58488.6</v>
      </c>
      <c r="H33" s="26">
        <f t="shared" si="11"/>
        <v>-45932.6</v>
      </c>
      <c r="I33" s="26">
        <f t="shared" si="11"/>
        <v>-6093.1</v>
      </c>
      <c r="J33" s="26">
        <f t="shared" si="11"/>
        <v>-40020.1</v>
      </c>
      <c r="K33" s="26">
        <f t="shared" si="11"/>
        <v>-40222.2</v>
      </c>
      <c r="L33" s="26">
        <f t="shared" si="11"/>
        <v>-38128.1</v>
      </c>
      <c r="M33" s="26">
        <f t="shared" si="11"/>
        <v>-17552.6</v>
      </c>
      <c r="N33" s="26">
        <f t="shared" si="11"/>
        <v>-11115.5</v>
      </c>
      <c r="O33" s="26">
        <f t="shared" si="11"/>
        <v>-440560.79999999993</v>
      </c>
    </row>
    <row r="34" spans="1:26" ht="18.75" customHeight="1">
      <c r="A34" s="13" t="s">
        <v>55</v>
      </c>
      <c r="B34" s="20">
        <f>ROUND(-B9*$D$3,2)</f>
        <v>-53444.7</v>
      </c>
      <c r="C34" s="20">
        <f>ROUND(-C9*$D$3,2)</f>
        <v>-46190.6</v>
      </c>
      <c r="D34" s="20">
        <f>ROUND(-D9*$D$3,2)</f>
        <v>-40888.7</v>
      </c>
      <c r="E34" s="20">
        <f>ROUND(-E9*$D$3,2)</f>
        <v>-5981.3</v>
      </c>
      <c r="F34" s="20">
        <f aca="true" t="shared" si="12" ref="F34:N34">ROUND(-F9*$D$3,2)</f>
        <v>-36502.7</v>
      </c>
      <c r="G34" s="20">
        <f t="shared" si="12"/>
        <v>-58488.6</v>
      </c>
      <c r="H34" s="20">
        <f t="shared" si="12"/>
        <v>-45932.6</v>
      </c>
      <c r="I34" s="20">
        <f>ROUND(-I9*$D$3,2)</f>
        <v>-6093.1</v>
      </c>
      <c r="J34" s="20">
        <f>ROUND(-J9*$D$3,2)</f>
        <v>-40020.1</v>
      </c>
      <c r="K34" s="20">
        <f>ROUND(-K9*$D$3,2)</f>
        <v>-40222.2</v>
      </c>
      <c r="L34" s="20">
        <f>ROUND(-L9*$D$3,2)</f>
        <v>-38128.1</v>
      </c>
      <c r="M34" s="20">
        <f t="shared" si="12"/>
        <v>-17552.6</v>
      </c>
      <c r="N34" s="20">
        <f t="shared" si="12"/>
        <v>-11115.5</v>
      </c>
      <c r="O34" s="44">
        <f aca="true" t="shared" si="13" ref="O34:O45">SUM(B34:N34)</f>
        <v>-440560.79999999993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-10856.85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-16119.35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-500-10356.85</f>
        <v>-10856.85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-16119.35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418144.1884</v>
      </c>
      <c r="C46" s="29">
        <f t="shared" si="15"/>
        <v>290651.7471</v>
      </c>
      <c r="D46" s="29">
        <f t="shared" si="15"/>
        <v>305038.1518</v>
      </c>
      <c r="E46" s="29">
        <f t="shared" si="15"/>
        <v>77991.7968</v>
      </c>
      <c r="F46" s="29">
        <f t="shared" si="15"/>
        <v>332263.8555</v>
      </c>
      <c r="G46" s="29">
        <f t="shared" si="15"/>
        <v>352098.9280000001</v>
      </c>
      <c r="H46" s="29">
        <f t="shared" si="15"/>
        <v>254104.12040000004</v>
      </c>
      <c r="I46" s="29">
        <f t="shared" si="15"/>
        <v>39468.32750000001</v>
      </c>
      <c r="J46" s="29">
        <f t="shared" si="15"/>
        <v>426912.73360000004</v>
      </c>
      <c r="K46" s="29">
        <f t="shared" si="15"/>
        <v>308819.3766</v>
      </c>
      <c r="L46" s="29">
        <f t="shared" si="15"/>
        <v>408382.90560000006</v>
      </c>
      <c r="M46" s="29">
        <f t="shared" si="15"/>
        <v>167516.93399999998</v>
      </c>
      <c r="N46" s="29">
        <f t="shared" si="15"/>
        <v>88268.0382</v>
      </c>
      <c r="O46" s="29">
        <f>SUM(B46:N46)</f>
        <v>3469661.1035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418144.18</v>
      </c>
      <c r="C49" s="35">
        <f aca="true" t="shared" si="16" ref="C49:N49">SUM(C50:C63)</f>
        <v>290651.74</v>
      </c>
      <c r="D49" s="35">
        <f t="shared" si="16"/>
        <v>305038.15</v>
      </c>
      <c r="E49" s="35">
        <f t="shared" si="16"/>
        <v>77991.8</v>
      </c>
      <c r="F49" s="35">
        <f t="shared" si="16"/>
        <v>332263.86</v>
      </c>
      <c r="G49" s="35">
        <f t="shared" si="16"/>
        <v>352098.93</v>
      </c>
      <c r="H49" s="35">
        <f t="shared" si="16"/>
        <v>254104.12</v>
      </c>
      <c r="I49" s="35">
        <f t="shared" si="16"/>
        <v>39468.33</v>
      </c>
      <c r="J49" s="35">
        <f t="shared" si="16"/>
        <v>426912.73</v>
      </c>
      <c r="K49" s="35">
        <f t="shared" si="16"/>
        <v>308819.38</v>
      </c>
      <c r="L49" s="35">
        <f t="shared" si="16"/>
        <v>408382.91</v>
      </c>
      <c r="M49" s="35">
        <f t="shared" si="16"/>
        <v>167516.93</v>
      </c>
      <c r="N49" s="35">
        <f t="shared" si="16"/>
        <v>88268.04</v>
      </c>
      <c r="O49" s="29">
        <f>SUM(O50:O63)</f>
        <v>3469661.1</v>
      </c>
      <c r="Q49" s="64"/>
    </row>
    <row r="50" spans="1:18" ht="18.75" customHeight="1">
      <c r="A50" s="17" t="s">
        <v>39</v>
      </c>
      <c r="B50" s="35">
        <v>82758.99</v>
      </c>
      <c r="C50" s="35">
        <v>79452.94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162211.93</v>
      </c>
      <c r="P50"/>
      <c r="Q50" s="64"/>
      <c r="R50" s="65"/>
    </row>
    <row r="51" spans="1:16" ht="18.75" customHeight="1">
      <c r="A51" s="17" t="s">
        <v>40</v>
      </c>
      <c r="B51" s="35">
        <v>335385.19</v>
      </c>
      <c r="C51" s="35">
        <v>211198.8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546583.99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305038.15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305038.15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77991.8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77991.8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332263.86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332263.86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352098.93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352098.93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254104.12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254104.12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39468.33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39468.33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426912.73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426912.73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308819.38</v>
      </c>
      <c r="L59" s="34">
        <v>0</v>
      </c>
      <c r="M59" s="34">
        <v>0</v>
      </c>
      <c r="N59" s="34">
        <v>0</v>
      </c>
      <c r="O59" s="29">
        <f t="shared" si="17"/>
        <v>308819.38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408382.91</v>
      </c>
      <c r="M60" s="34">
        <v>0</v>
      </c>
      <c r="N60" s="34">
        <v>0</v>
      </c>
      <c r="O60" s="26">
        <f t="shared" si="17"/>
        <v>408382.91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167516.93</v>
      </c>
      <c r="N61" s="34">
        <v>0</v>
      </c>
      <c r="O61" s="29">
        <f t="shared" si="17"/>
        <v>167516.93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88268.04</v>
      </c>
      <c r="O62" s="26">
        <f t="shared" si="17"/>
        <v>88268.04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2.4483130360552945</v>
      </c>
      <c r="C67" s="42">
        <v>2.626406184401361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2.1304900205246646</v>
      </c>
      <c r="C68" s="42">
        <v>2.1950999714267794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2019-05-07T20:34:56Z</dcterms:modified>
  <cp:category/>
  <cp:version/>
  <cp:contentType/>
  <cp:contentStatus/>
</cp:coreProperties>
</file>