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<sst xmlns="http://schemas.openxmlformats.org/spreadsheetml/2006/main" count="99" uniqueCount="97">
  <si>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</si>
  <si>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</si>
  <si>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</si>
  <si>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</si>
  <si>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</si>
  <si>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</si>
  <si>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</si>
  <si>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</si>
  <si>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</si>
  <si>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</si>
  <si>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</si>
  <si>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</si>
  <si>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</si>
  <si>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</si>
  <si>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</si>
  <si>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</si>
  <si>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</si>
  <si>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</si>
  <si>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</si>
  <si>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</si>
  <si>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</si>
  <si>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</si>
  <si>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</si>
  <si>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</si>
  <si>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</si>
  <si>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</si>
  <si>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</si>
  <si>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</si>
  <si>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</si>
  <si>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</si>
  <si>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</si>
  <si>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</si>
  <si>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</si>
  <si>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</si>
  <si>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</si>
  <si>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</si>
  <si>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</si>
  <si>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</si>
  <si>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</si>
  <si>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</si>
  <si>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</si>
  <si>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</si>
  <si>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</si>
  <si>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</si>
  <si>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</si>
  <si>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</si>
  <si>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</si>
  <si>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</si>
  <si>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</si>
  <si>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</si>
  <si>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</si>
  <si>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</si>
  <si>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</si>
  <si>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</si>
  <si>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</si>
  <si>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</si>
  <si>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</si>
  <si>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</si>
  <si>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</si>
  <si>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</si>
  <si>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</si>
  <si>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</si>
  <si>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</si>
  <si>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</si>
  <si>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</si>
  <si>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</si>
  <si>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</si>
  <si>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</si>
  <si>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</si>
  <si>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</si>
  <si>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</si>
  <si>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</si>
  <si>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</si>
  <si>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</si>
  <si>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</si>
  <si>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</si>
  <si>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</si>
  <si>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</si>
  <si>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</si>
  <si>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</si>
  <si>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</si>
  <si>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</si>
  <si>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</si>
  <si>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</si>
  <si>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</si>
  <si>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</si>
  <si>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</si>
  <si>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</si>
  <si>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</si>
  <si>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</si>
  <si>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</si>
  <si>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</si>
  <si>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</si>
  <si>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</si>
  <si>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</si>
  <si>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</si>
  <si>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06/06/19 - VENCIMENTO 13/06/19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</si>
</sst>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1" sqref="F71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497705</v>
      </c>
      <c r="C7" s="10">
        <f t="shared" si="0"/>
        <v>361145</v>
      </c>
      <c r="D7" s="10">
        <f t="shared" si="0"/>
        <v>370788</v>
      </c>
      <c r="E7" s="10">
        <f t="shared" si="0"/>
        <v>70771</v>
      </c>
      <c r="F7" s="10">
        <f t="shared" si="0"/>
        <v>334496</v>
      </c>
      <c r="G7" s="10">
        <f t="shared" si="0"/>
        <v>514600</v>
      </c>
      <c r="H7" s="10">
        <f t="shared" si="0"/>
        <v>353636</v>
      </c>
      <c r="I7" s="10">
        <f t="shared" si="0"/>
        <v>53240</v>
      </c>
      <c r="J7" s="10">
        <f t="shared" si="0"/>
        <v>435915</v>
      </c>
      <c r="K7" s="10">
        <f t="shared" si="0"/>
        <v>289301</v>
      </c>
      <c r="L7" s="10">
        <f t="shared" si="0"/>
        <v>353725</v>
      </c>
      <c r="M7" s="10">
        <f t="shared" si="0"/>
        <v>146694</v>
      </c>
      <c r="N7" s="10">
        <f t="shared" si="0"/>
        <v>98872</v>
      </c>
      <c r="O7" s="10">
        <f>+O8+O18+O22</f>
        <v>3880888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234525</v>
      </c>
      <c r="C8" s="12">
        <f t="shared" si="1"/>
        <v>181068</v>
      </c>
      <c r="D8" s="12">
        <f t="shared" si="1"/>
        <v>202114</v>
      </c>
      <c r="E8" s="12">
        <f t="shared" si="1"/>
        <v>34248</v>
      </c>
      <c r="F8" s="12">
        <f t="shared" si="1"/>
        <v>169519</v>
      </c>
      <c r="G8" s="12">
        <f t="shared" si="1"/>
        <v>267048</v>
      </c>
      <c r="H8" s="12">
        <f t="shared" si="1"/>
        <v>173311</v>
      </c>
      <c r="I8" s="12">
        <f t="shared" si="1"/>
        <v>27423</v>
      </c>
      <c r="J8" s="12">
        <f t="shared" si="1"/>
        <v>231907</v>
      </c>
      <c r="K8" s="12">
        <f t="shared" si="1"/>
        <v>145840</v>
      </c>
      <c r="L8" s="12">
        <f t="shared" si="1"/>
        <v>176651</v>
      </c>
      <c r="M8" s="12">
        <f t="shared" si="1"/>
        <v>82726</v>
      </c>
      <c r="N8" s="12">
        <f t="shared" si="1"/>
        <v>58615</v>
      </c>
      <c r="O8" s="12">
        <f>SUM(B8:N8)</f>
        <v>1984995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18802</v>
      </c>
      <c r="C9" s="14">
        <v>18034</v>
      </c>
      <c r="D9" s="14">
        <v>12924</v>
      </c>
      <c r="E9" s="14">
        <v>2555</v>
      </c>
      <c r="F9" s="14">
        <v>11309</v>
      </c>
      <c r="G9" s="14">
        <v>20396</v>
      </c>
      <c r="H9" s="14">
        <v>18368</v>
      </c>
      <c r="I9" s="14">
        <v>2809</v>
      </c>
      <c r="J9" s="14">
        <v>13047</v>
      </c>
      <c r="K9" s="14">
        <v>13836</v>
      </c>
      <c r="L9" s="14">
        <v>11841</v>
      </c>
      <c r="M9" s="14">
        <v>7674</v>
      </c>
      <c r="N9" s="14">
        <v>5861</v>
      </c>
      <c r="O9" s="12">
        <f aca="true" t="shared" si="2" ref="O9:O17">SUM(B9:N9)</f>
        <v>157456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204939</v>
      </c>
      <c r="C10" s="14">
        <f>C11+C12+C13</f>
        <v>154995</v>
      </c>
      <c r="D10" s="14">
        <f>D11+D12+D13</f>
        <v>180153</v>
      </c>
      <c r="E10" s="14">
        <f>E11+E12+E13</f>
        <v>30193</v>
      </c>
      <c r="F10" s="14">
        <f aca="true" t="shared" si="3" ref="F10:N10">F11+F12+F13</f>
        <v>150133</v>
      </c>
      <c r="G10" s="14">
        <f t="shared" si="3"/>
        <v>233211</v>
      </c>
      <c r="H10" s="14">
        <f>H11+H12+H13</f>
        <v>147491</v>
      </c>
      <c r="I10" s="14">
        <f>I11+I12+I13</f>
        <v>23341</v>
      </c>
      <c r="J10" s="14">
        <f>J11+J12+J13</f>
        <v>207887</v>
      </c>
      <c r="K10" s="14">
        <f>K11+K12+K13</f>
        <v>125463</v>
      </c>
      <c r="L10" s="14">
        <f>L11+L12+L13</f>
        <v>155942</v>
      </c>
      <c r="M10" s="14">
        <f t="shared" si="3"/>
        <v>71806</v>
      </c>
      <c r="N10" s="14">
        <f t="shared" si="3"/>
        <v>50643</v>
      </c>
      <c r="O10" s="12">
        <f t="shared" si="2"/>
        <v>1736197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88525</v>
      </c>
      <c r="C11" s="14">
        <v>67898</v>
      </c>
      <c r="D11" s="14">
        <v>77125</v>
      </c>
      <c r="E11" s="14">
        <v>12951</v>
      </c>
      <c r="F11" s="14">
        <v>63113</v>
      </c>
      <c r="G11" s="14">
        <v>99727</v>
      </c>
      <c r="H11" s="14">
        <v>66440</v>
      </c>
      <c r="I11" s="14">
        <v>10530</v>
      </c>
      <c r="J11" s="14">
        <v>92804</v>
      </c>
      <c r="K11" s="14">
        <v>54787</v>
      </c>
      <c r="L11" s="14">
        <v>68105</v>
      </c>
      <c r="M11" s="14">
        <v>30663</v>
      </c>
      <c r="N11" s="14">
        <v>21137</v>
      </c>
      <c r="O11" s="12">
        <f t="shared" si="2"/>
        <v>753805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106317</v>
      </c>
      <c r="C12" s="14">
        <v>75924</v>
      </c>
      <c r="D12" s="14">
        <v>95838</v>
      </c>
      <c r="E12" s="14">
        <v>15380</v>
      </c>
      <c r="F12" s="14">
        <v>77824</v>
      </c>
      <c r="G12" s="14">
        <v>117432</v>
      </c>
      <c r="H12" s="14">
        <v>72504</v>
      </c>
      <c r="I12" s="14">
        <v>11324</v>
      </c>
      <c r="J12" s="14">
        <v>105893</v>
      </c>
      <c r="K12" s="14">
        <v>63871</v>
      </c>
      <c r="L12" s="14">
        <v>80336</v>
      </c>
      <c r="M12" s="14">
        <v>37259</v>
      </c>
      <c r="N12" s="14">
        <v>27044</v>
      </c>
      <c r="O12" s="12">
        <f t="shared" si="2"/>
        <v>886946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10097</v>
      </c>
      <c r="C13" s="14">
        <v>11173</v>
      </c>
      <c r="D13" s="14">
        <v>7190</v>
      </c>
      <c r="E13" s="14">
        <v>1862</v>
      </c>
      <c r="F13" s="14">
        <v>9196</v>
      </c>
      <c r="G13" s="14">
        <v>16052</v>
      </c>
      <c r="H13" s="14">
        <v>8547</v>
      </c>
      <c r="I13" s="14">
        <v>1487</v>
      </c>
      <c r="J13" s="14">
        <v>9190</v>
      </c>
      <c r="K13" s="14">
        <v>6805</v>
      </c>
      <c r="L13" s="14">
        <v>7501</v>
      </c>
      <c r="M13" s="14">
        <v>3884</v>
      </c>
      <c r="N13" s="14">
        <v>2462</v>
      </c>
      <c r="O13" s="12">
        <f t="shared" si="2"/>
        <v>95446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10784</v>
      </c>
      <c r="C14" s="14">
        <f>C15+C16+C17</f>
        <v>8039</v>
      </c>
      <c r="D14" s="14">
        <f>D15+D16+D17</f>
        <v>9037</v>
      </c>
      <c r="E14" s="14">
        <f>E15+E16+E17</f>
        <v>1500</v>
      </c>
      <c r="F14" s="14">
        <f aca="true" t="shared" si="4" ref="F14:N14">F15+F16+F17</f>
        <v>8077</v>
      </c>
      <c r="G14" s="14">
        <f t="shared" si="4"/>
        <v>13441</v>
      </c>
      <c r="H14" s="14">
        <f>H15+H16+H17</f>
        <v>7452</v>
      </c>
      <c r="I14" s="14">
        <f>I15+I16+I17</f>
        <v>1273</v>
      </c>
      <c r="J14" s="14">
        <f>J15+J16+J17</f>
        <v>10973</v>
      </c>
      <c r="K14" s="14">
        <f>K15+K16+K17</f>
        <v>6541</v>
      </c>
      <c r="L14" s="14">
        <f>L15+L16+L17</f>
        <v>8868</v>
      </c>
      <c r="M14" s="14">
        <f t="shared" si="4"/>
        <v>3246</v>
      </c>
      <c r="N14" s="14">
        <f t="shared" si="4"/>
        <v>2111</v>
      </c>
      <c r="O14" s="12">
        <f t="shared" si="2"/>
        <v>91342</v>
      </c>
    </row>
    <row r="15" spans="1:26" ht="18.75" customHeight="1">
      <c r="A15" s="15" t="s">
        <v>13</v>
      </c>
      <c r="B15" s="14">
        <v>10770</v>
      </c>
      <c r="C15" s="14">
        <v>8026</v>
      </c>
      <c r="D15" s="14">
        <v>9030</v>
      </c>
      <c r="E15" s="14">
        <v>1497</v>
      </c>
      <c r="F15" s="14">
        <v>8070</v>
      </c>
      <c r="G15" s="14">
        <v>13424</v>
      </c>
      <c r="H15" s="14">
        <v>7450</v>
      </c>
      <c r="I15" s="14">
        <v>1272</v>
      </c>
      <c r="J15" s="14">
        <v>10952</v>
      </c>
      <c r="K15" s="14">
        <v>6538</v>
      </c>
      <c r="L15" s="14">
        <v>8854</v>
      </c>
      <c r="M15" s="14">
        <v>3237</v>
      </c>
      <c r="N15" s="14">
        <v>2107</v>
      </c>
      <c r="O15" s="12">
        <f t="shared" si="2"/>
        <v>91227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</v>
      </c>
      <c r="C16" s="14">
        <v>6</v>
      </c>
      <c r="D16" s="14">
        <v>1</v>
      </c>
      <c r="E16" s="14">
        <v>0</v>
      </c>
      <c r="F16" s="14">
        <v>2</v>
      </c>
      <c r="G16" s="14">
        <v>3</v>
      </c>
      <c r="H16" s="14">
        <v>1</v>
      </c>
      <c r="I16" s="14">
        <v>0</v>
      </c>
      <c r="J16" s="14">
        <v>2</v>
      </c>
      <c r="K16" s="14">
        <v>1</v>
      </c>
      <c r="L16" s="14">
        <v>8</v>
      </c>
      <c r="M16" s="14">
        <v>8</v>
      </c>
      <c r="N16" s="14">
        <v>2</v>
      </c>
      <c r="O16" s="12">
        <f t="shared" si="2"/>
        <v>36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12</v>
      </c>
      <c r="C17" s="14">
        <v>7</v>
      </c>
      <c r="D17" s="14">
        <v>6</v>
      </c>
      <c r="E17" s="14">
        <v>3</v>
      </c>
      <c r="F17" s="14">
        <v>5</v>
      </c>
      <c r="G17" s="14">
        <v>14</v>
      </c>
      <c r="H17" s="14">
        <v>1</v>
      </c>
      <c r="I17" s="14">
        <v>1</v>
      </c>
      <c r="J17" s="14">
        <v>19</v>
      </c>
      <c r="K17" s="14">
        <v>2</v>
      </c>
      <c r="L17" s="14">
        <v>6</v>
      </c>
      <c r="M17" s="14">
        <v>1</v>
      </c>
      <c r="N17" s="14">
        <v>2</v>
      </c>
      <c r="O17" s="12">
        <f t="shared" si="2"/>
        <v>79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115823</v>
      </c>
      <c r="C18" s="18">
        <f>C19+C20+C21</f>
        <v>71727</v>
      </c>
      <c r="D18" s="18">
        <f>D19+D20+D21</f>
        <v>60050</v>
      </c>
      <c r="E18" s="18">
        <f>E19+E20+E21</f>
        <v>12071</v>
      </c>
      <c r="F18" s="18">
        <f aca="true" t="shared" si="5" ref="F18:N18">F19+F20+F21</f>
        <v>58866</v>
      </c>
      <c r="G18" s="18">
        <f t="shared" si="5"/>
        <v>87977</v>
      </c>
      <c r="H18" s="18">
        <f>H19+H20+H21</f>
        <v>76002</v>
      </c>
      <c r="I18" s="18">
        <f>I19+I20+I21</f>
        <v>10596</v>
      </c>
      <c r="J18" s="18">
        <f>J19+J20+J21</f>
        <v>95319</v>
      </c>
      <c r="K18" s="18">
        <f>K19+K20+K21</f>
        <v>60277</v>
      </c>
      <c r="L18" s="18">
        <f>L19+L20+L21</f>
        <v>91260</v>
      </c>
      <c r="M18" s="18">
        <f t="shared" si="5"/>
        <v>35803</v>
      </c>
      <c r="N18" s="18">
        <f t="shared" si="5"/>
        <v>22181</v>
      </c>
      <c r="O18" s="12">
        <f aca="true" t="shared" si="6" ref="O18:O24">SUM(B18:N18)</f>
        <v>797952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66633</v>
      </c>
      <c r="C19" s="14">
        <v>43392</v>
      </c>
      <c r="D19" s="14">
        <v>35577</v>
      </c>
      <c r="E19" s="14">
        <v>7221</v>
      </c>
      <c r="F19" s="14">
        <v>33985</v>
      </c>
      <c r="G19" s="14">
        <v>54937</v>
      </c>
      <c r="H19" s="14">
        <v>47285</v>
      </c>
      <c r="I19" s="14">
        <v>6907</v>
      </c>
      <c r="J19" s="14">
        <v>55308</v>
      </c>
      <c r="K19" s="14">
        <v>34425</v>
      </c>
      <c r="L19" s="14">
        <v>51960</v>
      </c>
      <c r="M19" s="14">
        <v>20702</v>
      </c>
      <c r="N19" s="14">
        <v>12539</v>
      </c>
      <c r="O19" s="12">
        <f t="shared" si="6"/>
        <v>470871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44290</v>
      </c>
      <c r="C20" s="14">
        <v>24286</v>
      </c>
      <c r="D20" s="14">
        <v>22019</v>
      </c>
      <c r="E20" s="14">
        <v>4170</v>
      </c>
      <c r="F20" s="14">
        <v>21536</v>
      </c>
      <c r="G20" s="14">
        <v>27520</v>
      </c>
      <c r="H20" s="14">
        <v>25391</v>
      </c>
      <c r="I20" s="14">
        <v>3228</v>
      </c>
      <c r="J20" s="14">
        <v>35749</v>
      </c>
      <c r="K20" s="14">
        <v>23265</v>
      </c>
      <c r="L20" s="14">
        <v>35478</v>
      </c>
      <c r="M20" s="14">
        <v>13481</v>
      </c>
      <c r="N20" s="14">
        <v>8702</v>
      </c>
      <c r="O20" s="12">
        <f t="shared" si="6"/>
        <v>289115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4900</v>
      </c>
      <c r="C21" s="14">
        <v>4049</v>
      </c>
      <c r="D21" s="14">
        <v>2454</v>
      </c>
      <c r="E21" s="14">
        <v>680</v>
      </c>
      <c r="F21" s="14">
        <v>3345</v>
      </c>
      <c r="G21" s="14">
        <v>5520</v>
      </c>
      <c r="H21" s="14">
        <v>3326</v>
      </c>
      <c r="I21" s="14">
        <v>461</v>
      </c>
      <c r="J21" s="14">
        <v>4262</v>
      </c>
      <c r="K21" s="14">
        <v>2587</v>
      </c>
      <c r="L21" s="14">
        <v>3822</v>
      </c>
      <c r="M21" s="14">
        <v>1620</v>
      </c>
      <c r="N21" s="14">
        <v>940</v>
      </c>
      <c r="O21" s="12">
        <f t="shared" si="6"/>
        <v>37966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147357</v>
      </c>
      <c r="C22" s="14">
        <f>C23+C24</f>
        <v>108350</v>
      </c>
      <c r="D22" s="14">
        <f>D23+D24</f>
        <v>108624</v>
      </c>
      <c r="E22" s="14">
        <f>E23+E24</f>
        <v>24452</v>
      </c>
      <c r="F22" s="14">
        <f aca="true" t="shared" si="7" ref="F22:N22">F23+F24</f>
        <v>106111</v>
      </c>
      <c r="G22" s="14">
        <f t="shared" si="7"/>
        <v>159575</v>
      </c>
      <c r="H22" s="14">
        <f>H23+H24</f>
        <v>104323</v>
      </c>
      <c r="I22" s="14">
        <f>I23+I24</f>
        <v>15221</v>
      </c>
      <c r="J22" s="14">
        <f>J23+J24</f>
        <v>108689</v>
      </c>
      <c r="K22" s="14">
        <f>K23+K24</f>
        <v>83184</v>
      </c>
      <c r="L22" s="14">
        <f>L23+L24</f>
        <v>85814</v>
      </c>
      <c r="M22" s="14">
        <f t="shared" si="7"/>
        <v>28165</v>
      </c>
      <c r="N22" s="14">
        <f t="shared" si="7"/>
        <v>18076</v>
      </c>
      <c r="O22" s="12">
        <f t="shared" si="6"/>
        <v>1097941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83575</v>
      </c>
      <c r="C23" s="14">
        <v>68217</v>
      </c>
      <c r="D23" s="14">
        <v>65478</v>
      </c>
      <c r="E23" s="14">
        <v>15967</v>
      </c>
      <c r="F23" s="14">
        <v>63957</v>
      </c>
      <c r="G23" s="14">
        <v>102167</v>
      </c>
      <c r="H23" s="14">
        <v>68460</v>
      </c>
      <c r="I23" s="14">
        <v>11131</v>
      </c>
      <c r="J23" s="14">
        <v>67352</v>
      </c>
      <c r="K23" s="14">
        <v>53180</v>
      </c>
      <c r="L23" s="14">
        <v>53253</v>
      </c>
      <c r="M23" s="14">
        <v>17829</v>
      </c>
      <c r="N23" s="14">
        <v>10264</v>
      </c>
      <c r="O23" s="12">
        <f t="shared" si="6"/>
        <v>680830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63782</v>
      </c>
      <c r="C24" s="14">
        <v>40133</v>
      </c>
      <c r="D24" s="14">
        <v>43146</v>
      </c>
      <c r="E24" s="14">
        <v>8485</v>
      </c>
      <c r="F24" s="14">
        <v>42154</v>
      </c>
      <c r="G24" s="14">
        <v>57408</v>
      </c>
      <c r="H24" s="14">
        <v>35863</v>
      </c>
      <c r="I24" s="14">
        <v>4090</v>
      </c>
      <c r="J24" s="14">
        <v>41337</v>
      </c>
      <c r="K24" s="14">
        <v>30004</v>
      </c>
      <c r="L24" s="14">
        <v>32561</v>
      </c>
      <c r="M24" s="14">
        <v>10336</v>
      </c>
      <c r="N24" s="14">
        <v>7812</v>
      </c>
      <c r="O24" s="12">
        <f t="shared" si="6"/>
        <v>417111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1093035.038</v>
      </c>
      <c r="C28" s="56">
        <f aca="true" t="shared" si="8" ref="C28:N28">C29+C30</f>
        <v>837570.4745</v>
      </c>
      <c r="D28" s="56">
        <f t="shared" si="8"/>
        <v>738368.8216</v>
      </c>
      <c r="E28" s="56">
        <f t="shared" si="8"/>
        <v>209432.62029999998</v>
      </c>
      <c r="F28" s="56">
        <f t="shared" si="8"/>
        <v>770449.214</v>
      </c>
      <c r="G28" s="56">
        <f t="shared" si="8"/>
        <v>959884.47</v>
      </c>
      <c r="H28" s="56">
        <f t="shared" si="8"/>
        <v>770041.8936000001</v>
      </c>
      <c r="I28" s="56">
        <f t="shared" si="8"/>
        <v>126450.32400000001</v>
      </c>
      <c r="J28" s="56">
        <f t="shared" si="8"/>
        <v>965426.811</v>
      </c>
      <c r="K28" s="56">
        <f t="shared" si="8"/>
        <v>736715.0346</v>
      </c>
      <c r="L28" s="56">
        <f t="shared" si="8"/>
        <v>877488.8049999999</v>
      </c>
      <c r="M28" s="56">
        <f t="shared" si="8"/>
        <v>463257.68100000004</v>
      </c>
      <c r="N28" s="56">
        <f t="shared" si="8"/>
        <v>263350.8732</v>
      </c>
      <c r="O28" s="56">
        <f>SUM(B28:N28)</f>
        <v>8811472.0608</v>
      </c>
      <c r="Q28" s="62"/>
    </row>
    <row r="29" spans="1:15" ht="18.75" customHeight="1">
      <c r="A29" s="54" t="s">
        <v>54</v>
      </c>
      <c r="B29" s="52">
        <f aca="true" t="shared" si="9" ref="B29:N29">B26*B7</f>
        <v>1087784.048</v>
      </c>
      <c r="C29" s="52">
        <f t="shared" si="9"/>
        <v>829947.3245</v>
      </c>
      <c r="D29" s="52">
        <f t="shared" si="9"/>
        <v>727004.0316</v>
      </c>
      <c r="E29" s="52">
        <f t="shared" si="9"/>
        <v>209432.62029999998</v>
      </c>
      <c r="F29" s="52">
        <f t="shared" si="9"/>
        <v>753117.7440000001</v>
      </c>
      <c r="G29" s="52">
        <f t="shared" si="9"/>
        <v>955251.98</v>
      </c>
      <c r="H29" s="52">
        <f t="shared" si="9"/>
        <v>766541.3936000001</v>
      </c>
      <c r="I29" s="52">
        <f t="shared" si="9"/>
        <v>126450.32400000001</v>
      </c>
      <c r="J29" s="52">
        <f t="shared" si="9"/>
        <v>947417.661</v>
      </c>
      <c r="K29" s="52">
        <f t="shared" si="9"/>
        <v>718797.2646</v>
      </c>
      <c r="L29" s="52">
        <f t="shared" si="9"/>
        <v>860046.965</v>
      </c>
      <c r="M29" s="52">
        <f t="shared" si="9"/>
        <v>449837.151</v>
      </c>
      <c r="N29" s="52">
        <f t="shared" si="9"/>
        <v>259351.1432</v>
      </c>
      <c r="O29" s="53">
        <f>SUM(B29:N29)</f>
        <v>8690979.6508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-80848.6</v>
      </c>
      <c r="C32" s="25">
        <f t="shared" si="10"/>
        <v>-77546.2</v>
      </c>
      <c r="D32" s="25">
        <f t="shared" si="10"/>
        <v>-56073.2</v>
      </c>
      <c r="E32" s="25">
        <f t="shared" si="10"/>
        <v>-10986.5</v>
      </c>
      <c r="F32" s="25">
        <f t="shared" si="10"/>
        <v>-49128.7</v>
      </c>
      <c r="G32" s="25">
        <f t="shared" si="10"/>
        <v>-88202.8</v>
      </c>
      <c r="H32" s="25">
        <f t="shared" si="10"/>
        <v>-78982.4</v>
      </c>
      <c r="I32" s="25">
        <f t="shared" si="10"/>
        <v>-16341.2</v>
      </c>
      <c r="J32" s="25">
        <f t="shared" si="10"/>
        <v>-56102.1</v>
      </c>
      <c r="K32" s="25">
        <f t="shared" si="10"/>
        <v>-59494.8</v>
      </c>
      <c r="L32" s="25">
        <f t="shared" si="10"/>
        <v>-50916.3</v>
      </c>
      <c r="M32" s="25">
        <f t="shared" si="10"/>
        <v>-32998.2</v>
      </c>
      <c r="N32" s="25">
        <f t="shared" si="10"/>
        <v>-25202.3</v>
      </c>
      <c r="O32" s="25">
        <f t="shared" si="10"/>
        <v>-682823.3</v>
      </c>
    </row>
    <row r="33" spans="1:15" ht="18.75" customHeight="1">
      <c r="A33" s="17" t="s">
        <v>95</v>
      </c>
      <c r="B33" s="26">
        <f>+B34</f>
        <v>-80848.6</v>
      </c>
      <c r="C33" s="26">
        <f aca="true" t="shared" si="11" ref="C33:O33">+C34</f>
        <v>-77546.2</v>
      </c>
      <c r="D33" s="26">
        <f t="shared" si="11"/>
        <v>-55573.2</v>
      </c>
      <c r="E33" s="26">
        <f t="shared" si="11"/>
        <v>-10986.5</v>
      </c>
      <c r="F33" s="26">
        <f t="shared" si="11"/>
        <v>-48628.7</v>
      </c>
      <c r="G33" s="26">
        <f t="shared" si="11"/>
        <v>-87702.8</v>
      </c>
      <c r="H33" s="26">
        <f t="shared" si="11"/>
        <v>-78982.4</v>
      </c>
      <c r="I33" s="26">
        <f t="shared" si="11"/>
        <v>-12078.7</v>
      </c>
      <c r="J33" s="26">
        <f t="shared" si="11"/>
        <v>-56102.1</v>
      </c>
      <c r="K33" s="26">
        <f t="shared" si="11"/>
        <v>-59494.8</v>
      </c>
      <c r="L33" s="26">
        <f t="shared" si="11"/>
        <v>-50916.3</v>
      </c>
      <c r="M33" s="26">
        <f t="shared" si="11"/>
        <v>-32998.2</v>
      </c>
      <c r="N33" s="26">
        <f t="shared" si="11"/>
        <v>-25202.3</v>
      </c>
      <c r="O33" s="26">
        <f t="shared" si="11"/>
        <v>-677060.8</v>
      </c>
    </row>
    <row r="34" spans="1:26" ht="18.75" customHeight="1">
      <c r="A34" s="13" t="s">
        <v>55</v>
      </c>
      <c r="B34" s="20">
        <f>ROUND(-B9*$D$3,2)</f>
        <v>-80848.6</v>
      </c>
      <c r="C34" s="20">
        <f>ROUND(-C9*$D$3,2)</f>
        <v>-77546.2</v>
      </c>
      <c r="D34" s="20">
        <f>ROUND(-D9*$D$3,2)</f>
        <v>-55573.2</v>
      </c>
      <c r="E34" s="20">
        <f>ROUND(-E9*$D$3,2)</f>
        <v>-10986.5</v>
      </c>
      <c r="F34" s="20">
        <f aca="true" t="shared" si="12" ref="F34:N34">ROUND(-F9*$D$3,2)</f>
        <v>-48628.7</v>
      </c>
      <c r="G34" s="20">
        <f t="shared" si="12"/>
        <v>-87702.8</v>
      </c>
      <c r="H34" s="20">
        <f t="shared" si="12"/>
        <v>-78982.4</v>
      </c>
      <c r="I34" s="20">
        <f>ROUND(-I9*$D$3,2)</f>
        <v>-12078.7</v>
      </c>
      <c r="J34" s="20">
        <f>ROUND(-J9*$D$3,2)</f>
        <v>-56102.1</v>
      </c>
      <c r="K34" s="20">
        <f>ROUND(-K9*$D$3,2)</f>
        <v>-59494.8</v>
      </c>
      <c r="L34" s="20">
        <f>ROUND(-L9*$D$3,2)</f>
        <v>-50916.3</v>
      </c>
      <c r="M34" s="20">
        <f t="shared" si="12"/>
        <v>-32998.2</v>
      </c>
      <c r="N34" s="20">
        <f t="shared" si="12"/>
        <v>-25202.3</v>
      </c>
      <c r="O34" s="44">
        <f aca="true" t="shared" si="13" ref="O34:O45">SUM(B34:N34)</f>
        <v>-677060.8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1012186.438</v>
      </c>
      <c r="C46" s="29">
        <f t="shared" si="15"/>
        <v>760024.2745</v>
      </c>
      <c r="D46" s="29">
        <f t="shared" si="15"/>
        <v>682295.6216000001</v>
      </c>
      <c r="E46" s="29">
        <f t="shared" si="15"/>
        <v>198446.12029999998</v>
      </c>
      <c r="F46" s="29">
        <f t="shared" si="15"/>
        <v>721320.5140000001</v>
      </c>
      <c r="G46" s="29">
        <f t="shared" si="15"/>
        <v>871681.6699999999</v>
      </c>
      <c r="H46" s="29">
        <f t="shared" si="15"/>
        <v>691059.4936</v>
      </c>
      <c r="I46" s="29">
        <f t="shared" si="15"/>
        <v>110109.12400000001</v>
      </c>
      <c r="J46" s="29">
        <f t="shared" si="15"/>
        <v>909324.711</v>
      </c>
      <c r="K46" s="29">
        <f t="shared" si="15"/>
        <v>677220.2346</v>
      </c>
      <c r="L46" s="29">
        <f t="shared" si="15"/>
        <v>826572.5049999999</v>
      </c>
      <c r="M46" s="29">
        <f t="shared" si="15"/>
        <v>430259.481</v>
      </c>
      <c r="N46" s="29">
        <f t="shared" si="15"/>
        <v>238148.57319999998</v>
      </c>
      <c r="O46" s="29">
        <f>SUM(B46:N46)</f>
        <v>8128648.760799998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1012186.4299999999</v>
      </c>
      <c r="C49" s="35">
        <f aca="true" t="shared" si="16" ref="C49:N49">SUM(C50:C63)</f>
        <v>760024.27</v>
      </c>
      <c r="D49" s="35">
        <f t="shared" si="16"/>
        <v>682295.62</v>
      </c>
      <c r="E49" s="35">
        <f t="shared" si="16"/>
        <v>198446.12</v>
      </c>
      <c r="F49" s="35">
        <f t="shared" si="16"/>
        <v>721320.51</v>
      </c>
      <c r="G49" s="35">
        <f t="shared" si="16"/>
        <v>871681.67</v>
      </c>
      <c r="H49" s="35">
        <f t="shared" si="16"/>
        <v>691059.5</v>
      </c>
      <c r="I49" s="35">
        <f t="shared" si="16"/>
        <v>110109.12</v>
      </c>
      <c r="J49" s="35">
        <f t="shared" si="16"/>
        <v>909324.71</v>
      </c>
      <c r="K49" s="35">
        <f t="shared" si="16"/>
        <v>677220.23</v>
      </c>
      <c r="L49" s="35">
        <f t="shared" si="16"/>
        <v>826572.51</v>
      </c>
      <c r="M49" s="35">
        <f t="shared" si="16"/>
        <v>430259.48</v>
      </c>
      <c r="N49" s="35">
        <f t="shared" si="16"/>
        <v>238148.57</v>
      </c>
      <c r="O49" s="29">
        <f>SUM(O50:O63)</f>
        <v>8128648.74</v>
      </c>
      <c r="Q49" s="64"/>
    </row>
    <row r="50" spans="1:18" ht="18.75" customHeight="1">
      <c r="A50" s="17" t="s">
        <v>39</v>
      </c>
      <c r="B50" s="35">
        <v>194991.06</v>
      </c>
      <c r="C50" s="35">
        <v>208382.43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403373.49</v>
      </c>
      <c r="P50"/>
      <c r="Q50" s="64"/>
      <c r="R50" s="65"/>
    </row>
    <row r="51" spans="1:16" ht="18.75" customHeight="1">
      <c r="A51" s="17" t="s">
        <v>40</v>
      </c>
      <c r="B51" s="35">
        <v>817195.37</v>
      </c>
      <c r="C51" s="35">
        <v>551641.84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1368837.21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682295.62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682295.62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198446.12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198446.12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721320.51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721320.51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871681.67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871681.67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691059.5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691059.5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110109.12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110109.12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909324.71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909324.71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677220.23</v>
      </c>
      <c r="L59" s="34">
        <v>0</v>
      </c>
      <c r="M59" s="34">
        <v>0</v>
      </c>
      <c r="N59" s="34">
        <v>0</v>
      </c>
      <c r="O59" s="29">
        <f t="shared" si="17"/>
        <v>677220.23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826572.51</v>
      </c>
      <c r="M60" s="34">
        <v>0</v>
      </c>
      <c r="N60" s="34">
        <v>0</v>
      </c>
      <c r="O60" s="26">
        <f t="shared" si="17"/>
        <v>826572.51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430259.48</v>
      </c>
      <c r="N61" s="34">
        <v>0</v>
      </c>
      <c r="O61" s="29">
        <f t="shared" si="17"/>
        <v>430259.48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238148.57</v>
      </c>
      <c r="O62" s="26">
        <f t="shared" si="17"/>
        <v>238148.57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2.455638129629888</v>
      </c>
      <c r="C67" s="42">
        <v>2.6201221677464597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2.130490009141962</v>
      </c>
      <c r="C68" s="42">
        <v>2.1951000013844855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2019-06-12T16:56:13Z</dcterms:modified>
  <cp:category/>
  <cp:version/>
  <cp:contentType/>
  <cp:contentStatus/>
</cp:coreProperties>
</file>