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fluxo" sheetId="1" r:id="rId1"/>
  </sheets>
  <definedNames>
    <definedName name="_xlnm.Print_Area" localSheetId="0">'fluxo'!$A$1:$P$143</definedName>
    <definedName name="_xlnm.Print_Titles" localSheetId="0">'fluxo'!$4:$6</definedName>
  </definedNames>
  <calcPr fullCalcOnLoad="1"/>
</workbook>
</file>

<file path=xl/sharedStrings.xml><?xml version="1.0" encoding="utf-8"?>
<sst xmlns="http://schemas.openxmlformats.org/spreadsheetml/2006/main" count="174" uniqueCount="167">
  <si>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</si>
  <si>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</si>
  <si>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</si>
  <si>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</si>
  <si>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</si>
  <si>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</si>
  <si>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</si>
  <si>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</si>
  <si>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</si>
  <si>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</si>
  <si>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</si>
  <si>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</si>
  <si>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</si>
  <si>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</si>
  <si>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</si>
  <si>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</si>
  <si>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</si>
  <si>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</si>
  <si>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</si>
  <si>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</si>
  <si>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</si>
  <si>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</si>
  <si>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</si>
  <si>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</si>
  <si>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</si>
  <si>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</si>
  <si>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</si>
  <si>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</si>
  <si>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</si>
  <si>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</si>
  <si>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</si>
  <si>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</si>
  <si>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</si>
  <si>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</si>
  <si>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</si>
  <si>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</si>
  <si>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</si>
  <si>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</si>
  <si>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</si>
  <si>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</si>
  <si>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</si>
  <si>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</si>
  <si>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</si>
  <si>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</si>
  <si>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4.1.  Custo Operacional por Veículo</t>
  </si>
  <si>
    <t>4.2.  Quantidade de Veículos</t>
  </si>
  <si>
    <t>5. Outros Itens de Remuneração (5.1 + 5.2)</t>
  </si>
  <si>
    <t>5.1.1.  Quantidade de AVL's Validados no Mês</t>
  </si>
  <si>
    <t>5.1.2.  Remuneração por AVL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</si>
  <si>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</si>
  <si>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</si>
  <si>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</si>
  <si>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</si>
  <si>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</si>
  <si>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</si>
  <si>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</si>
  <si>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</si>
  <si>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</si>
  <si>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</si>
  <si>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</si>
  <si>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</si>
  <si>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</si>
  <si>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</si>
  <si>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</si>
  <si>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</si>
  <si>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</si>
  <si>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</si>
  <si>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</si>
  <si>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</si>
  <si>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</si>
  <si>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</si>
  <si>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</si>
  <si>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</si>
  <si>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</si>
  <si>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</si>
  <si>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</si>
  <si>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</si>
  <si>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</si>
  <si>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</si>
  <si>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</si>
  <si>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</si>
  <si>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</si>
  <si>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</si>
  <si>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</si>
  <si>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</si>
  <si>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</si>
  <si>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</si>
  <si>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</si>
  <si>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</si>
  <si>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</si>
  <si>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</si>
  <si>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</si>
  <si>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</si>
  <si>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</si>
  <si>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</si>
  <si>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</si>
  <si>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</si>
  <si>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</si>
  <si>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</si>
  <si>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</si>
  <si>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</si>
  <si>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</si>
  <si>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</si>
  <si>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</si>
  <si>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</si>
  <si>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</si>
  <si>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</si>
  <si>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</si>
  <si>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</si>
  <si>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</si>
  <si>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</si>
  <si>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</si>
  <si>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</si>
  <si>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</si>
  <si>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</si>
  <si>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</si>
  <si>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</si>
  <si>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</si>
  <si>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</si>
  <si>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</si>
  <si>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</si>
  <si>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</si>
  <si>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</si>
  <si>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</si>
  <si>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</si>
  <si>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</si>
  <si>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</si>
  <si>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</si>
  <si>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</si>
  <si>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</si>
  <si>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</si>
  <si>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</si>
  <si>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</si>
  <si>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</si>
  <si>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</si>
  <si>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</si>
  <si>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</si>
  <si>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Gatusa</t>
  </si>
  <si>
    <t>KBPX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</si>
  <si>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</si>
  <si>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</si>
  <si>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</si>
  <si>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</si>
  <si>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</si>
  <si>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Via Sudeste</t>
  </si>
  <si>
    <t>Viação Grajaú</t>
  </si>
  <si>
    <t>Viação Metrópole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</si>
  <si>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</si>
  <si>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</si>
  <si>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</si>
  <si>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</si>
  <si>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</si>
  <si>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Campo Belo</t>
  </si>
  <si>
    <t>9.32. Viação Campo Belo Ltda.</t>
  </si>
  <si>
    <t>7.3. Revisão de Remuneração pelo Transporte Coletivo¹</t>
  </si>
  <si>
    <t>Ambiental</t>
  </si>
  <si>
    <t>PERÍODO DE OPERAÇÃO 01/06/19 A 30/06/19 - VENCIMENTO 08/06/19 A 05/07/19</t>
  </si>
  <si>
    <t>7.4. Revisão de Remuneração pelo Serviço Atende ²</t>
  </si>
  <si>
    <t xml:space="preserve">4. Remuneração Linhas USP </t>
  </si>
  <si>
    <t xml:space="preserve">5.1.  Remuneração Mensal de AVL </t>
  </si>
  <si>
    <t xml:space="preserve">5.2.  Remuneração dos Validadores Eletrônicos </t>
  </si>
  <si>
    <t>8.2.2 Ajuste para o mês seguinte</t>
  </si>
  <si>
    <t>¹ Ajuste dos valores da energia para tração (Ambiental) de fev e mar/19.</t>
  </si>
  <si>
    <t xml:space="preserve">  Rede da madrugada de mai/19.</t>
  </si>
  <si>
    <t xml:space="preserve">  Passageiros transportados, processados pelo sistema de bilhetagem eletrônica, referentes ao mês de maio/19 (245.986 passageiros).</t>
  </si>
  <si>
    <t xml:space="preserve">  Pagamento de combustível não fóssil de fev e mar/19.</t>
  </si>
  <si>
    <t>² Frota operacional e horas extras abr e mai/19.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</si>
</sst>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0" fontId="43" fillId="0" borderId="0" xfId="0" applyFont="1" applyFill="1" applyBorder="1" applyAlignment="1">
      <alignment vertical="center"/>
    </xf>
    <xf numFmtId="171" fontId="32" fillId="0" borderId="16" xfId="53" applyFont="1" applyFill="1" applyBorder="1" applyAlignment="1">
      <alignment horizontal="center" vertical="center"/>
    </xf>
    <xf numFmtId="171" fontId="0" fillId="0" borderId="16" xfId="53" applyFont="1" applyFill="1" applyBorder="1" applyAlignment="1">
      <alignment vertical="center"/>
    </xf>
    <xf numFmtId="171" fontId="32" fillId="34" borderId="4" xfId="53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  <xf numFmtId="44" fontId="0" fillId="0" borderId="0" xfId="0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9"/>
  <sheetViews>
    <sheetView showGridLines="0" tabSelected="1" zoomScale="80" zoomScaleNormal="80" zoomScaleSheetLayoutView="70" zoomScalePageLayoutView="0" workbookViewId="0" topLeftCell="A1">
      <selection activeCell="A1" sqref="A1:P1"/>
    </sheetView>
  </sheetViews>
  <sheetFormatPr defaultColWidth="9.00390625" defaultRowHeight="14.25"/>
  <cols>
    <col min="1" max="1" width="82.00390625" style="1" bestFit="1" customWidth="1"/>
    <col min="2" max="15" width="17.375" style="1" customWidth="1"/>
    <col min="16" max="16" width="18.75390625" style="1" customWidth="1"/>
    <col min="17" max="17" width="16.75390625" style="1" bestFit="1" customWidth="1"/>
    <col min="18" max="18" width="10.125" style="1" bestFit="1" customWidth="1"/>
    <col min="19" max="16384" width="9.00390625" style="1" customWidth="1"/>
  </cols>
  <sheetData>
    <row r="1" spans="1:16" ht="21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9" ht="21">
      <c r="A2" s="79" t="s">
        <v>156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7"/>
      <c r="R2" s="77"/>
      <c r="S2" s="77"/>
    </row>
    <row r="3" spans="1:16" ht="15.75">
      <c r="A3" s="4"/>
      <c r="B3" s="5"/>
      <c r="C3" s="4" t="s">
        <v>10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4"/>
    </row>
    <row r="4" spans="1:16" ht="15.75">
      <c r="A4" s="80" t="s">
        <v>11</v>
      </c>
      <c r="B4" s="82" t="s">
        <v>30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1" t="s">
        <v>12</v>
      </c>
    </row>
    <row r="5" spans="1:16" ht="38.25">
      <c r="A5" s="80"/>
      <c r="B5" s="27" t="s">
        <v>7</v>
      </c>
      <c r="C5" s="27" t="s">
        <v>8</v>
      </c>
      <c r="D5" s="68" t="s">
        <v>146</v>
      </c>
      <c r="E5" s="68" t="s">
        <v>29</v>
      </c>
      <c r="F5" s="68" t="s">
        <v>28</v>
      </c>
      <c r="G5" s="27" t="s">
        <v>144</v>
      </c>
      <c r="H5" s="27" t="s">
        <v>136</v>
      </c>
      <c r="I5" s="27" t="s">
        <v>145</v>
      </c>
      <c r="J5" s="27" t="s">
        <v>137</v>
      </c>
      <c r="K5" s="27" t="s">
        <v>138</v>
      </c>
      <c r="L5" s="27" t="s">
        <v>146</v>
      </c>
      <c r="M5" s="27" t="s">
        <v>152</v>
      </c>
      <c r="N5" s="27" t="s">
        <v>155</v>
      </c>
      <c r="O5" s="27" t="s">
        <v>9</v>
      </c>
      <c r="P5" s="80"/>
    </row>
    <row r="6" spans="1:16" ht="18.75" customHeight="1">
      <c r="A6" s="80"/>
      <c r="B6" s="3" t="s">
        <v>0</v>
      </c>
      <c r="C6" s="3" t="s">
        <v>1</v>
      </c>
      <c r="D6" s="3" t="s">
        <v>2</v>
      </c>
      <c r="E6" s="3" t="s">
        <v>135</v>
      </c>
      <c r="F6" s="3" t="s">
        <v>135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5</v>
      </c>
      <c r="O6" s="3" t="s">
        <v>6</v>
      </c>
      <c r="P6" s="80"/>
    </row>
    <row r="7" spans="1:19" ht="17.25" customHeight="1">
      <c r="A7" s="8" t="s">
        <v>24</v>
      </c>
      <c r="B7" s="9">
        <v>12700125</v>
      </c>
      <c r="C7" s="9">
        <v>16965577</v>
      </c>
      <c r="D7" s="9">
        <v>16834444</v>
      </c>
      <c r="E7" s="9">
        <v>2542207</v>
      </c>
      <c r="F7" s="9">
        <v>7205229</v>
      </c>
      <c r="G7" s="9">
        <v>10721752</v>
      </c>
      <c r="H7" s="9">
        <v>8059675</v>
      </c>
      <c r="I7" s="9">
        <v>6830179</v>
      </c>
      <c r="J7" s="9">
        <v>3075515</v>
      </c>
      <c r="K7" s="9">
        <v>3405027</v>
      </c>
      <c r="L7" s="9">
        <v>7342049</v>
      </c>
      <c r="M7" s="9">
        <v>10541504</v>
      </c>
      <c r="N7" s="9">
        <v>0</v>
      </c>
      <c r="O7" s="9">
        <v>10788253</v>
      </c>
      <c r="P7" s="9">
        <f>+P8+P20+P24+P27</f>
        <v>117011536</v>
      </c>
      <c r="Q7" s="42"/>
      <c r="R7"/>
      <c r="S7"/>
    </row>
    <row r="8" spans="1:19" ht="17.25" customHeight="1">
      <c r="A8" s="10" t="s">
        <v>35</v>
      </c>
      <c r="B8" s="11">
        <v>6308031</v>
      </c>
      <c r="C8" s="11">
        <v>8651078</v>
      </c>
      <c r="D8" s="11">
        <v>7950454</v>
      </c>
      <c r="E8" s="11">
        <v>1156605</v>
      </c>
      <c r="F8" s="11">
        <v>3405368</v>
      </c>
      <c r="G8" s="11">
        <v>5483300</v>
      </c>
      <c r="H8" s="11">
        <v>4248416</v>
      </c>
      <c r="I8" s="11">
        <v>3119807</v>
      </c>
      <c r="J8" s="11">
        <v>1628565</v>
      </c>
      <c r="K8" s="11">
        <v>1779044</v>
      </c>
      <c r="L8" s="11">
        <v>3481022</v>
      </c>
      <c r="M8" s="11">
        <v>5305162</v>
      </c>
      <c r="N8" s="11">
        <v>0</v>
      </c>
      <c r="O8" s="11">
        <v>5897771</v>
      </c>
      <c r="P8" s="11">
        <f aca="true" t="shared" si="0" ref="P8:P27">SUM(B8:O8)</f>
        <v>58414623</v>
      </c>
      <c r="Q8"/>
      <c r="R8"/>
      <c r="S8"/>
    </row>
    <row r="9" spans="1:19" ht="17.25" customHeight="1">
      <c r="A9" s="15" t="s">
        <v>13</v>
      </c>
      <c r="B9" s="13">
        <v>801505</v>
      </c>
      <c r="C9" s="13">
        <v>1158517</v>
      </c>
      <c r="D9" s="13">
        <v>971195</v>
      </c>
      <c r="E9" s="13">
        <v>171431</v>
      </c>
      <c r="F9" s="13">
        <v>384783</v>
      </c>
      <c r="G9" s="13">
        <v>686952</v>
      </c>
      <c r="H9" s="13">
        <v>513039</v>
      </c>
      <c r="I9" s="13">
        <v>278470</v>
      </c>
      <c r="J9" s="13">
        <v>128699</v>
      </c>
      <c r="K9" s="13">
        <v>181670</v>
      </c>
      <c r="L9" s="13">
        <v>228894</v>
      </c>
      <c r="M9" s="13">
        <v>422990</v>
      </c>
      <c r="N9" s="13">
        <v>0</v>
      </c>
      <c r="O9" s="13">
        <v>887228</v>
      </c>
      <c r="P9" s="11">
        <f t="shared" si="0"/>
        <v>6815373</v>
      </c>
      <c r="Q9"/>
      <c r="R9"/>
      <c r="S9"/>
    </row>
    <row r="10" spans="1:19" ht="17.25" customHeight="1">
      <c r="A10" s="28" t="s">
        <v>14</v>
      </c>
      <c r="B10" s="13">
        <v>801505</v>
      </c>
      <c r="C10" s="13">
        <v>1158517</v>
      </c>
      <c r="D10" s="13">
        <v>971195</v>
      </c>
      <c r="E10" s="13">
        <v>171431</v>
      </c>
      <c r="F10" s="13">
        <v>384783</v>
      </c>
      <c r="G10" s="13">
        <v>686952</v>
      </c>
      <c r="H10" s="13">
        <v>513039</v>
      </c>
      <c r="I10" s="13">
        <v>278470</v>
      </c>
      <c r="J10" s="13">
        <v>128699</v>
      </c>
      <c r="K10" s="13">
        <v>181670</v>
      </c>
      <c r="L10" s="13">
        <v>228894</v>
      </c>
      <c r="M10" s="13">
        <v>422990</v>
      </c>
      <c r="N10" s="13">
        <v>0</v>
      </c>
      <c r="O10" s="13">
        <v>887228</v>
      </c>
      <c r="P10" s="11">
        <f t="shared" si="0"/>
        <v>6815373</v>
      </c>
      <c r="Q10"/>
      <c r="R10"/>
      <c r="S10"/>
    </row>
    <row r="11" spans="1:19" ht="17.25" customHeight="1">
      <c r="A11" s="28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1">
        <f t="shared" si="0"/>
        <v>0</v>
      </c>
      <c r="Q11"/>
      <c r="R11"/>
      <c r="S11"/>
    </row>
    <row r="12" spans="1:19" ht="17.25" customHeight="1">
      <c r="A12" s="15" t="s">
        <v>25</v>
      </c>
      <c r="B12" s="17">
        <v>5205951</v>
      </c>
      <c r="C12" s="17">
        <v>7067373</v>
      </c>
      <c r="D12" s="17">
        <v>6600701</v>
      </c>
      <c r="E12" s="17">
        <v>921589</v>
      </c>
      <c r="F12" s="17">
        <v>2847548</v>
      </c>
      <c r="G12" s="17">
        <v>4541504</v>
      </c>
      <c r="H12" s="17">
        <v>3523204</v>
      </c>
      <c r="I12" s="17">
        <v>2651514</v>
      </c>
      <c r="J12" s="17">
        <v>1398348</v>
      </c>
      <c r="K12" s="17">
        <v>1502214</v>
      </c>
      <c r="L12" s="17">
        <v>3030752</v>
      </c>
      <c r="M12" s="17">
        <v>4585528</v>
      </c>
      <c r="N12" s="17">
        <v>0</v>
      </c>
      <c r="O12" s="17">
        <v>4730665</v>
      </c>
      <c r="P12" s="11">
        <f t="shared" si="0"/>
        <v>48606891</v>
      </c>
      <c r="Q12"/>
      <c r="R12"/>
      <c r="S12"/>
    </row>
    <row r="13" spans="1:19" s="59" customFormat="1" ht="17.25" customHeight="1">
      <c r="A13" s="62" t="s">
        <v>16</v>
      </c>
      <c r="B13" s="13">
        <v>2378811</v>
      </c>
      <c r="C13" s="13">
        <v>3415764</v>
      </c>
      <c r="D13" s="13">
        <v>3315527</v>
      </c>
      <c r="E13" s="13">
        <v>490898</v>
      </c>
      <c r="F13" s="13">
        <v>1432177</v>
      </c>
      <c r="G13" s="13">
        <v>2187318</v>
      </c>
      <c r="H13" s="13">
        <v>1628712</v>
      </c>
      <c r="I13" s="13">
        <v>1314829</v>
      </c>
      <c r="J13" s="13">
        <v>630760</v>
      </c>
      <c r="K13" s="13">
        <v>689312</v>
      </c>
      <c r="L13" s="13">
        <v>1410210</v>
      </c>
      <c r="M13" s="13">
        <v>2038148</v>
      </c>
      <c r="N13" s="13">
        <v>0</v>
      </c>
      <c r="O13" s="13">
        <v>2086214</v>
      </c>
      <c r="P13" s="63">
        <f t="shared" si="0"/>
        <v>23018680</v>
      </c>
      <c r="Q13" s="64"/>
      <c r="R13" s="65"/>
      <c r="S13"/>
    </row>
    <row r="14" spans="1:19" s="59" customFormat="1" ht="17.25" customHeight="1">
      <c r="A14" s="62" t="s">
        <v>17</v>
      </c>
      <c r="B14" s="13">
        <v>2520055</v>
      </c>
      <c r="C14" s="13">
        <v>3178542</v>
      </c>
      <c r="D14" s="13">
        <v>2948352</v>
      </c>
      <c r="E14" s="13">
        <v>361833</v>
      </c>
      <c r="F14" s="13">
        <v>1296367</v>
      </c>
      <c r="G14" s="13">
        <v>2083199</v>
      </c>
      <c r="H14" s="13">
        <v>1705301</v>
      </c>
      <c r="I14" s="13">
        <v>1213198</v>
      </c>
      <c r="J14" s="13">
        <v>701312</v>
      </c>
      <c r="K14" s="13">
        <v>740867</v>
      </c>
      <c r="L14" s="13">
        <v>1507516</v>
      </c>
      <c r="M14" s="13">
        <v>2324837</v>
      </c>
      <c r="N14" s="13">
        <v>0</v>
      </c>
      <c r="O14" s="13">
        <v>2238040</v>
      </c>
      <c r="P14" s="63">
        <f t="shared" si="0"/>
        <v>22819419</v>
      </c>
      <c r="Q14" s="64"/>
      <c r="R14"/>
      <c r="S14"/>
    </row>
    <row r="15" spans="1:19" ht="17.25" customHeight="1">
      <c r="A15" s="14" t="s">
        <v>18</v>
      </c>
      <c r="B15" s="13">
        <v>307085</v>
      </c>
      <c r="C15" s="13">
        <v>473067</v>
      </c>
      <c r="D15" s="13">
        <v>336822</v>
      </c>
      <c r="E15" s="13">
        <v>68858</v>
      </c>
      <c r="F15" s="13">
        <v>119004</v>
      </c>
      <c r="G15" s="13">
        <v>270987</v>
      </c>
      <c r="H15" s="13">
        <v>189191</v>
      </c>
      <c r="I15" s="13">
        <v>123487</v>
      </c>
      <c r="J15" s="13">
        <v>66276</v>
      </c>
      <c r="K15" s="13">
        <v>72035</v>
      </c>
      <c r="L15" s="13">
        <v>113026</v>
      </c>
      <c r="M15" s="13">
        <v>222543</v>
      </c>
      <c r="N15" s="13">
        <v>0</v>
      </c>
      <c r="O15" s="13">
        <v>406411</v>
      </c>
      <c r="P15" s="11">
        <f t="shared" si="0"/>
        <v>2768792</v>
      </c>
      <c r="Q15"/>
      <c r="R15"/>
      <c r="S15"/>
    </row>
    <row r="16" spans="1:16" ht="17.25" customHeight="1">
      <c r="A16" s="15" t="s">
        <v>31</v>
      </c>
      <c r="B16" s="13">
        <v>300575</v>
      </c>
      <c r="C16" s="13">
        <v>425188</v>
      </c>
      <c r="D16" s="13">
        <v>378558</v>
      </c>
      <c r="E16" s="13">
        <v>63585</v>
      </c>
      <c r="F16" s="13">
        <v>173037</v>
      </c>
      <c r="G16" s="13">
        <v>254844</v>
      </c>
      <c r="H16" s="13">
        <v>212173</v>
      </c>
      <c r="I16" s="13">
        <v>189823</v>
      </c>
      <c r="J16" s="13">
        <v>101518</v>
      </c>
      <c r="K16" s="13">
        <v>95160</v>
      </c>
      <c r="L16" s="13">
        <v>221376</v>
      </c>
      <c r="M16" s="13">
        <v>296644</v>
      </c>
      <c r="N16" s="13">
        <v>0</v>
      </c>
      <c r="O16" s="13">
        <v>279878</v>
      </c>
      <c r="P16" s="11">
        <f t="shared" si="0"/>
        <v>2992359</v>
      </c>
    </row>
    <row r="17" spans="1:19" ht="17.25" customHeight="1">
      <c r="A17" s="14" t="s">
        <v>32</v>
      </c>
      <c r="B17" s="13">
        <v>300191</v>
      </c>
      <c r="C17" s="13">
        <v>424437</v>
      </c>
      <c r="D17" s="13">
        <v>378160</v>
      </c>
      <c r="E17" s="13">
        <v>63455</v>
      </c>
      <c r="F17" s="13">
        <v>172880</v>
      </c>
      <c r="G17" s="13">
        <v>254508</v>
      </c>
      <c r="H17" s="13">
        <v>211907</v>
      </c>
      <c r="I17" s="13">
        <v>189548</v>
      </c>
      <c r="J17" s="13">
        <v>101410</v>
      </c>
      <c r="K17" s="13">
        <v>95064</v>
      </c>
      <c r="L17" s="13">
        <v>221098</v>
      </c>
      <c r="M17" s="13">
        <v>296293</v>
      </c>
      <c r="N17" s="13">
        <v>0</v>
      </c>
      <c r="O17" s="13">
        <v>279382</v>
      </c>
      <c r="P17" s="11">
        <f t="shared" si="0"/>
        <v>2988333</v>
      </c>
      <c r="Q17"/>
      <c r="R17"/>
      <c r="S17"/>
    </row>
    <row r="18" spans="1:19" ht="17.25" customHeight="1">
      <c r="A18" s="14" t="s">
        <v>33</v>
      </c>
      <c r="B18" s="13">
        <v>201</v>
      </c>
      <c r="C18" s="13">
        <v>334</v>
      </c>
      <c r="D18" s="13">
        <v>126</v>
      </c>
      <c r="E18" s="13">
        <v>99</v>
      </c>
      <c r="F18" s="13">
        <v>74</v>
      </c>
      <c r="G18" s="13">
        <v>136</v>
      </c>
      <c r="H18" s="13">
        <v>127</v>
      </c>
      <c r="I18" s="13">
        <v>136</v>
      </c>
      <c r="J18" s="13">
        <v>57</v>
      </c>
      <c r="K18" s="13">
        <v>59</v>
      </c>
      <c r="L18" s="13">
        <v>94</v>
      </c>
      <c r="M18" s="13">
        <v>223</v>
      </c>
      <c r="N18" s="13">
        <v>0</v>
      </c>
      <c r="O18" s="13">
        <v>244</v>
      </c>
      <c r="P18" s="11">
        <f t="shared" si="0"/>
        <v>1910</v>
      </c>
      <c r="Q18"/>
      <c r="R18"/>
      <c r="S18"/>
    </row>
    <row r="19" spans="1:19" ht="17.25" customHeight="1">
      <c r="A19" s="14" t="s">
        <v>34</v>
      </c>
      <c r="B19" s="13">
        <v>183</v>
      </c>
      <c r="C19" s="13">
        <v>417</v>
      </c>
      <c r="D19" s="13">
        <v>272</v>
      </c>
      <c r="E19" s="13">
        <v>31</v>
      </c>
      <c r="F19" s="13">
        <v>83</v>
      </c>
      <c r="G19" s="13">
        <v>200</v>
      </c>
      <c r="H19" s="13">
        <v>139</v>
      </c>
      <c r="I19" s="13">
        <v>139</v>
      </c>
      <c r="J19" s="13">
        <v>51</v>
      </c>
      <c r="K19" s="13">
        <v>37</v>
      </c>
      <c r="L19" s="13">
        <v>184</v>
      </c>
      <c r="M19" s="13">
        <v>128</v>
      </c>
      <c r="N19" s="13">
        <v>0</v>
      </c>
      <c r="O19" s="13">
        <v>252</v>
      </c>
      <c r="P19" s="11">
        <f t="shared" si="0"/>
        <v>2116</v>
      </c>
      <c r="Q19"/>
      <c r="R19"/>
      <c r="S19"/>
    </row>
    <row r="20" spans="1:19" ht="17.25" customHeight="1">
      <c r="A20" s="16" t="s">
        <v>19</v>
      </c>
      <c r="B20" s="11">
        <v>3472296</v>
      </c>
      <c r="C20" s="11">
        <v>4115548</v>
      </c>
      <c r="D20" s="11">
        <v>4426373</v>
      </c>
      <c r="E20" s="11">
        <v>668203</v>
      </c>
      <c r="F20" s="11">
        <v>1771158</v>
      </c>
      <c r="G20" s="11">
        <v>2581649</v>
      </c>
      <c r="H20" s="11">
        <v>2056555</v>
      </c>
      <c r="I20" s="11">
        <v>2363593</v>
      </c>
      <c r="J20" s="11">
        <v>1004338</v>
      </c>
      <c r="K20" s="11">
        <v>1057463</v>
      </c>
      <c r="L20" s="11">
        <v>2566501</v>
      </c>
      <c r="M20" s="11">
        <v>3452565</v>
      </c>
      <c r="N20" s="11">
        <v>0</v>
      </c>
      <c r="O20" s="11">
        <v>2659258</v>
      </c>
      <c r="P20" s="11">
        <f t="shared" si="0"/>
        <v>32195500</v>
      </c>
      <c r="Q20"/>
      <c r="R20"/>
      <c r="S20"/>
    </row>
    <row r="21" spans="1:19" s="59" customFormat="1" ht="17.25" customHeight="1">
      <c r="A21" s="53" t="s">
        <v>20</v>
      </c>
      <c r="B21" s="13">
        <v>1854017</v>
      </c>
      <c r="C21" s="13">
        <v>2380645</v>
      </c>
      <c r="D21" s="13">
        <v>2627373</v>
      </c>
      <c r="E21" s="13">
        <v>423126</v>
      </c>
      <c r="F21" s="13">
        <v>1033643</v>
      </c>
      <c r="G21" s="13">
        <v>1512016</v>
      </c>
      <c r="H21" s="13">
        <v>1122484</v>
      </c>
      <c r="I21" s="13">
        <v>1371258</v>
      </c>
      <c r="J21" s="13">
        <v>538906</v>
      </c>
      <c r="K21" s="13">
        <v>574431</v>
      </c>
      <c r="L21" s="13">
        <v>1366318</v>
      </c>
      <c r="M21" s="13">
        <v>1781340</v>
      </c>
      <c r="N21" s="13">
        <v>0</v>
      </c>
      <c r="O21" s="13">
        <v>1488607</v>
      </c>
      <c r="P21" s="63">
        <f t="shared" si="0"/>
        <v>18074164</v>
      </c>
      <c r="Q21" s="64"/>
      <c r="R21"/>
      <c r="S21"/>
    </row>
    <row r="22" spans="1:19" s="59" customFormat="1" ht="17.25" customHeight="1">
      <c r="A22" s="53" t="s">
        <v>21</v>
      </c>
      <c r="B22" s="13">
        <v>1477778</v>
      </c>
      <c r="C22" s="13">
        <v>1556915</v>
      </c>
      <c r="D22" s="13">
        <v>1643637</v>
      </c>
      <c r="E22" s="13">
        <v>215956</v>
      </c>
      <c r="F22" s="13">
        <v>682848</v>
      </c>
      <c r="G22" s="13">
        <v>974728</v>
      </c>
      <c r="H22" s="13">
        <v>858908</v>
      </c>
      <c r="I22" s="13">
        <v>919551</v>
      </c>
      <c r="J22" s="13">
        <v>434100</v>
      </c>
      <c r="K22" s="13">
        <v>448226</v>
      </c>
      <c r="L22" s="13">
        <v>1127932</v>
      </c>
      <c r="M22" s="13">
        <v>1549213</v>
      </c>
      <c r="N22" s="13">
        <v>0</v>
      </c>
      <c r="O22" s="13">
        <v>1031810</v>
      </c>
      <c r="P22" s="63">
        <f t="shared" si="0"/>
        <v>12921602</v>
      </c>
      <c r="Q22" s="64"/>
      <c r="R22"/>
      <c r="S22"/>
    </row>
    <row r="23" spans="1:19" ht="17.25" customHeight="1">
      <c r="A23" s="12" t="s">
        <v>22</v>
      </c>
      <c r="B23" s="13">
        <v>140501</v>
      </c>
      <c r="C23" s="13">
        <v>177988</v>
      </c>
      <c r="D23" s="13">
        <v>155363</v>
      </c>
      <c r="E23" s="13">
        <v>29121</v>
      </c>
      <c r="F23" s="13">
        <v>54667</v>
      </c>
      <c r="G23" s="13">
        <v>94905</v>
      </c>
      <c r="H23" s="13">
        <v>75163</v>
      </c>
      <c r="I23" s="13">
        <v>72784</v>
      </c>
      <c r="J23" s="13">
        <v>31332</v>
      </c>
      <c r="K23" s="13">
        <v>34806</v>
      </c>
      <c r="L23" s="13">
        <v>72251</v>
      </c>
      <c r="M23" s="13">
        <v>122012</v>
      </c>
      <c r="N23" s="13">
        <v>0</v>
      </c>
      <c r="O23" s="13">
        <v>138841</v>
      </c>
      <c r="P23" s="11">
        <f t="shared" si="0"/>
        <v>1199734</v>
      </c>
      <c r="Q23"/>
      <c r="R23"/>
      <c r="S23"/>
    </row>
    <row r="24" spans="1:19" ht="17.25" customHeight="1">
      <c r="A24" s="16" t="s">
        <v>23</v>
      </c>
      <c r="B24" s="13">
        <v>2919798</v>
      </c>
      <c r="C24" s="13">
        <v>4198951</v>
      </c>
      <c r="D24" s="13">
        <v>4457617</v>
      </c>
      <c r="E24" s="13">
        <v>717399</v>
      </c>
      <c r="F24" s="13">
        <v>2028703</v>
      </c>
      <c r="G24" s="13">
        <v>2656803</v>
      </c>
      <c r="H24" s="13">
        <v>1754704</v>
      </c>
      <c r="I24" s="13">
        <v>1346779</v>
      </c>
      <c r="J24" s="13">
        <v>442612</v>
      </c>
      <c r="K24" s="13">
        <v>568520</v>
      </c>
      <c r="L24" s="13">
        <v>1294526</v>
      </c>
      <c r="M24" s="13">
        <v>1783777</v>
      </c>
      <c r="N24" s="13">
        <v>0</v>
      </c>
      <c r="O24" s="13">
        <v>2102360</v>
      </c>
      <c r="P24" s="11">
        <f t="shared" si="0"/>
        <v>26272549</v>
      </c>
      <c r="Q24" s="43"/>
      <c r="R24"/>
      <c r="S24"/>
    </row>
    <row r="25" spans="1:19" ht="17.25" customHeight="1">
      <c r="A25" s="12" t="s">
        <v>36</v>
      </c>
      <c r="B25" s="13">
        <v>1877429</v>
      </c>
      <c r="C25" s="13">
        <v>2814274</v>
      </c>
      <c r="D25" s="13">
        <v>2999902</v>
      </c>
      <c r="E25" s="13">
        <v>524540</v>
      </c>
      <c r="F25" s="13">
        <v>1289785</v>
      </c>
      <c r="G25" s="13">
        <v>1828276</v>
      </c>
      <c r="H25" s="13">
        <v>1158069</v>
      </c>
      <c r="I25" s="13">
        <v>896837</v>
      </c>
      <c r="J25" s="13">
        <v>309515</v>
      </c>
      <c r="K25" s="13">
        <v>408272</v>
      </c>
      <c r="L25" s="13">
        <v>818273</v>
      </c>
      <c r="M25" s="13">
        <v>1214263</v>
      </c>
      <c r="N25" s="13">
        <v>0</v>
      </c>
      <c r="O25" s="13">
        <v>1407289</v>
      </c>
      <c r="P25" s="11">
        <f t="shared" si="0"/>
        <v>17546724</v>
      </c>
      <c r="Q25" s="42"/>
      <c r="R25"/>
      <c r="S25"/>
    </row>
    <row r="26" spans="1:19" ht="17.25" customHeight="1">
      <c r="A26" s="12" t="s">
        <v>37</v>
      </c>
      <c r="B26" s="13">
        <v>1042369</v>
      </c>
      <c r="C26" s="13">
        <v>1384677</v>
      </c>
      <c r="D26" s="13">
        <v>1457715</v>
      </c>
      <c r="E26" s="13">
        <v>192859</v>
      </c>
      <c r="F26" s="13">
        <v>738918</v>
      </c>
      <c r="G26" s="13">
        <v>828527</v>
      </c>
      <c r="H26" s="13">
        <v>596635</v>
      </c>
      <c r="I26" s="13">
        <v>449942</v>
      </c>
      <c r="J26" s="13">
        <v>133097</v>
      </c>
      <c r="K26" s="13">
        <v>160248</v>
      </c>
      <c r="L26" s="13">
        <v>476253</v>
      </c>
      <c r="M26" s="13">
        <v>569514</v>
      </c>
      <c r="N26" s="13">
        <v>0</v>
      </c>
      <c r="O26" s="13">
        <v>695071</v>
      </c>
      <c r="P26" s="11">
        <f t="shared" si="0"/>
        <v>8725825</v>
      </c>
      <c r="Q26" s="42"/>
      <c r="R26"/>
      <c r="S26"/>
    </row>
    <row r="27" spans="1:19" ht="34.5" customHeight="1">
      <c r="A27" s="29" t="s">
        <v>26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13">
        <v>128864</v>
      </c>
      <c r="P27" s="11">
        <f t="shared" si="0"/>
        <v>128864</v>
      </c>
      <c r="Q27"/>
      <c r="R27"/>
      <c r="S27"/>
    </row>
    <row r="28" spans="1:16" ht="16.5" customHeigh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11"/>
      <c r="P28" s="11"/>
    </row>
    <row r="29" spans="1:19" ht="34.5" customHeight="1">
      <c r="A29" s="2" t="s">
        <v>38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13">
        <v>1259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11">
        <v>0</v>
      </c>
      <c r="O29" s="11">
        <v>0</v>
      </c>
      <c r="P29" s="11">
        <f>SUM(B29:O29)</f>
        <v>1259</v>
      </c>
      <c r="Q29"/>
      <c r="R29"/>
      <c r="S29"/>
    </row>
    <row r="30" spans="1:16" ht="15.75" customHeight="1">
      <c r="A30" s="32"/>
      <c r="B30" s="30">
        <v>0</v>
      </c>
      <c r="C30" s="30">
        <v>0</v>
      </c>
      <c r="D30" s="30">
        <v>0</v>
      </c>
      <c r="E30" s="30"/>
      <c r="F30" s="30"/>
      <c r="G30" s="30">
        <v>0</v>
      </c>
      <c r="H30" s="30">
        <v>0</v>
      </c>
      <c r="I30" s="30"/>
      <c r="J30" s="30">
        <v>0</v>
      </c>
      <c r="K30" s="30"/>
      <c r="L30" s="30"/>
      <c r="M30" s="30"/>
      <c r="N30" s="30"/>
      <c r="O30" s="30">
        <v>0</v>
      </c>
      <c r="P30" s="19">
        <v>0</v>
      </c>
    </row>
    <row r="31" spans="1:19" ht="17.25" customHeight="1">
      <c r="A31" s="2" t="s">
        <v>39</v>
      </c>
      <c r="B31" s="31">
        <v>3.1444</v>
      </c>
      <c r="C31" s="31">
        <v>3.5273</v>
      </c>
      <c r="D31" s="31">
        <v>3.8659</v>
      </c>
      <c r="E31" s="31">
        <v>5.2787</v>
      </c>
      <c r="F31" s="31">
        <v>3.292</v>
      </c>
      <c r="G31" s="31">
        <v>3.3605</v>
      </c>
      <c r="H31" s="31">
        <v>3.6634</v>
      </c>
      <c r="I31" s="31">
        <v>3.4259</v>
      </c>
      <c r="J31" s="31">
        <v>3.0491</v>
      </c>
      <c r="K31" s="31">
        <v>2.7332</v>
      </c>
      <c r="L31" s="31">
        <v>2.8434</v>
      </c>
      <c r="M31" s="31">
        <v>2.9049</v>
      </c>
      <c r="N31" s="11">
        <v>0</v>
      </c>
      <c r="O31" s="31">
        <v>3.2452</v>
      </c>
      <c r="P31" s="19">
        <v>3.2452</v>
      </c>
      <c r="Q31"/>
      <c r="R31"/>
      <c r="S31"/>
    </row>
    <row r="32" spans="1:19" ht="17.25" customHeight="1">
      <c r="A32" s="16" t="s">
        <v>40</v>
      </c>
      <c r="B32" s="31">
        <v>3.1444</v>
      </c>
      <c r="C32" s="31">
        <v>3.5273</v>
      </c>
      <c r="D32" s="31">
        <v>3.8659</v>
      </c>
      <c r="E32" s="31">
        <v>5.2787</v>
      </c>
      <c r="F32" s="31">
        <v>3.292</v>
      </c>
      <c r="G32" s="31">
        <v>3.3605</v>
      </c>
      <c r="H32" s="31">
        <v>3.6634</v>
      </c>
      <c r="I32" s="31">
        <v>3.4259</v>
      </c>
      <c r="J32" s="31">
        <v>3.0491</v>
      </c>
      <c r="K32" s="31">
        <v>2.7332</v>
      </c>
      <c r="L32" s="31">
        <v>2.8434</v>
      </c>
      <c r="M32" s="31">
        <v>2.9049</v>
      </c>
      <c r="N32" s="11">
        <v>0</v>
      </c>
      <c r="O32" s="31">
        <v>3.2452</v>
      </c>
      <c r="P32" s="19">
        <v>3.2452</v>
      </c>
      <c r="Q32"/>
      <c r="R32"/>
      <c r="S32"/>
    </row>
    <row r="33" spans="1:19" ht="17.25" customHeight="1">
      <c r="A33" s="29" t="s">
        <v>41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19">
        <v>0</v>
      </c>
      <c r="Q33"/>
      <c r="R33"/>
      <c r="S33"/>
    </row>
    <row r="34" spans="1:19" ht="17.25" customHeight="1">
      <c r="A34" s="49" t="s">
        <v>42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50">
        <v>0</v>
      </c>
      <c r="Q34"/>
      <c r="R34"/>
      <c r="S34"/>
    </row>
    <row r="35" spans="1:19" ht="17.25" customHeight="1">
      <c r="A35" s="29" t="s">
        <v>43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19">
        <v>0</v>
      </c>
      <c r="Q35"/>
      <c r="R35"/>
      <c r="S35"/>
    </row>
    <row r="36" spans="1:16" ht="13.5" customHeight="1">
      <c r="A36" s="32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/>
      <c r="O36" s="19">
        <v>0</v>
      </c>
      <c r="P36" s="19"/>
    </row>
    <row r="37" spans="1:19" ht="17.25" customHeight="1">
      <c r="A37" s="2" t="s">
        <v>158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23">
        <v>632214.7400000001</v>
      </c>
      <c r="P37" s="23">
        <f>SUM(B37:O37)</f>
        <v>632214.7400000001</v>
      </c>
      <c r="Q37"/>
      <c r="R37"/>
      <c r="S37"/>
    </row>
    <row r="38" spans="1:19" ht="17.25" customHeight="1">
      <c r="A38" s="16" t="s">
        <v>44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23">
        <v>58355.79</v>
      </c>
      <c r="P38" s="23">
        <f>SUM(B38:O38)</f>
        <v>58355.79</v>
      </c>
      <c r="Q38"/>
      <c r="R38"/>
      <c r="S38"/>
    </row>
    <row r="39" spans="1:19" ht="17.25" customHeight="1">
      <c r="A39" s="16" t="s">
        <v>45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3">
        <v>18</v>
      </c>
      <c r="P39" s="13">
        <f>SUM(B39:O39)</f>
        <v>18</v>
      </c>
      <c r="Q39"/>
      <c r="R39"/>
      <c r="S39"/>
    </row>
    <row r="40" spans="1:16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/>
      <c r="O40" s="19">
        <v>0</v>
      </c>
      <c r="P40" s="20"/>
    </row>
    <row r="41" spans="1:16" ht="17.25" customHeight="1">
      <c r="A41" s="2" t="s">
        <v>46</v>
      </c>
      <c r="B41" s="23">
        <v>145675.2499999999</v>
      </c>
      <c r="C41" s="23">
        <v>205314.49</v>
      </c>
      <c r="D41" s="23">
        <v>222091.56000000006</v>
      </c>
      <c r="E41" s="11">
        <v>0</v>
      </c>
      <c r="F41" s="23">
        <v>66511.20000000001</v>
      </c>
      <c r="G41" s="23">
        <v>122535.89999999997</v>
      </c>
      <c r="H41" s="23">
        <v>73189.92999999996</v>
      </c>
      <c r="I41" s="23">
        <v>113272.75999999997</v>
      </c>
      <c r="J41" s="23">
        <v>46944.68999999997</v>
      </c>
      <c r="K41" s="23">
        <v>43113.39000000002</v>
      </c>
      <c r="L41" s="23">
        <v>77936.45999999998</v>
      </c>
      <c r="M41" s="23">
        <v>93359.13999999998</v>
      </c>
      <c r="N41" s="30">
        <v>0</v>
      </c>
      <c r="O41" s="23">
        <v>133563.14999999994</v>
      </c>
      <c r="P41" s="23">
        <f>SUM(B41:O41)</f>
        <v>1343507.9199999997</v>
      </c>
    </row>
    <row r="42" spans="1:16" ht="17.25" customHeight="1">
      <c r="A42" s="16" t="s">
        <v>159</v>
      </c>
      <c r="B42" s="23">
        <v>22924.85</v>
      </c>
      <c r="C42" s="23">
        <v>32102.89</v>
      </c>
      <c r="D42" s="23">
        <v>30518.76</v>
      </c>
      <c r="E42" s="11">
        <v>0</v>
      </c>
      <c r="F42" s="60">
        <v>0</v>
      </c>
      <c r="G42" s="23">
        <v>19173.9</v>
      </c>
      <c r="H42" s="23">
        <v>16051.93</v>
      </c>
      <c r="I42" s="23">
        <v>11965.16</v>
      </c>
      <c r="J42" s="23">
        <v>6627.09</v>
      </c>
      <c r="K42" s="23">
        <v>6390.99</v>
      </c>
      <c r="L42" s="23">
        <v>10269.66</v>
      </c>
      <c r="M42" s="23">
        <v>15163.54</v>
      </c>
      <c r="N42" s="30">
        <v>0</v>
      </c>
      <c r="O42" s="23">
        <v>22111.95</v>
      </c>
      <c r="P42" s="23">
        <f>SUM(B42:O42)</f>
        <v>193300.72</v>
      </c>
    </row>
    <row r="43" spans="1:16" ht="17.25" customHeight="1">
      <c r="A43" s="12" t="s">
        <v>47</v>
      </c>
      <c r="B43" s="60">
        <v>902</v>
      </c>
      <c r="C43" s="60">
        <v>1233</v>
      </c>
      <c r="D43" s="60">
        <v>1246</v>
      </c>
      <c r="E43" s="11">
        <v>0</v>
      </c>
      <c r="F43" s="60">
        <v>0</v>
      </c>
      <c r="G43" s="60">
        <v>714</v>
      </c>
      <c r="H43" s="60">
        <v>600</v>
      </c>
      <c r="I43" s="60">
        <v>459</v>
      </c>
      <c r="J43" s="60">
        <v>240</v>
      </c>
      <c r="K43" s="60">
        <v>242</v>
      </c>
      <c r="L43" s="60">
        <v>440</v>
      </c>
      <c r="M43" s="60">
        <v>579</v>
      </c>
      <c r="N43" s="30">
        <v>0</v>
      </c>
      <c r="O43" s="60">
        <v>826</v>
      </c>
      <c r="P43" s="13">
        <f>SUM(B43:O43)</f>
        <v>7481</v>
      </c>
    </row>
    <row r="44" spans="1:16" ht="17.25" customHeight="1">
      <c r="A44" s="12" t="s">
        <v>48</v>
      </c>
      <c r="B44" s="23">
        <v>25.42</v>
      </c>
      <c r="C44" s="23">
        <v>26.04</v>
      </c>
      <c r="D44" s="23">
        <v>24.49</v>
      </c>
      <c r="E44" s="11">
        <v>0</v>
      </c>
      <c r="F44" s="60">
        <v>0</v>
      </c>
      <c r="G44" s="23">
        <v>26.85</v>
      </c>
      <c r="H44" s="23">
        <v>26.75</v>
      </c>
      <c r="I44" s="23">
        <v>26.07</v>
      </c>
      <c r="J44" s="23">
        <v>27.61</v>
      </c>
      <c r="K44" s="23">
        <v>26.41</v>
      </c>
      <c r="L44" s="23">
        <v>23.34</v>
      </c>
      <c r="M44" s="23">
        <v>26.19</v>
      </c>
      <c r="N44" s="30">
        <v>0</v>
      </c>
      <c r="O44" s="23">
        <v>26.77</v>
      </c>
      <c r="P44" s="23">
        <f aca="true" t="shared" si="1" ref="G44:P44">ROUND(P42/P43,2)</f>
        <v>25.84</v>
      </c>
    </row>
    <row r="45" spans="1:16" ht="17.25" customHeight="1">
      <c r="A45" s="51" t="s">
        <v>160</v>
      </c>
      <c r="B45" s="23">
        <v>122750.3999999999</v>
      </c>
      <c r="C45" s="23">
        <v>173211.6</v>
      </c>
      <c r="D45" s="23">
        <v>191572.80000000005</v>
      </c>
      <c r="E45" s="11">
        <v>0</v>
      </c>
      <c r="F45" s="23">
        <v>66511.20000000001</v>
      </c>
      <c r="G45" s="23">
        <v>103361.99999999996</v>
      </c>
      <c r="H45" s="23">
        <v>57137.99999999997</v>
      </c>
      <c r="I45" s="23">
        <v>101307.59999999996</v>
      </c>
      <c r="J45" s="23">
        <v>40317.59999999997</v>
      </c>
      <c r="K45" s="23">
        <v>36722.40000000002</v>
      </c>
      <c r="L45" s="23">
        <v>67666.79999999997</v>
      </c>
      <c r="M45" s="23">
        <v>78195.59999999998</v>
      </c>
      <c r="N45" s="30">
        <v>0</v>
      </c>
      <c r="O45" s="23">
        <v>111451.19999999992</v>
      </c>
      <c r="P45" s="23">
        <f>SUM(B45:O45)</f>
        <v>1150207.1999999997</v>
      </c>
    </row>
    <row r="46" spans="1:19" ht="17.25" customHeight="1">
      <c r="A46" s="53" t="s">
        <v>49</v>
      </c>
      <c r="B46" s="54">
        <v>956</v>
      </c>
      <c r="C46" s="54">
        <v>1349</v>
      </c>
      <c r="D46" s="54">
        <v>1492</v>
      </c>
      <c r="E46" s="11">
        <v>0</v>
      </c>
      <c r="F46" s="54">
        <v>518</v>
      </c>
      <c r="G46" s="54">
        <v>805</v>
      </c>
      <c r="H46" s="54">
        <v>445</v>
      </c>
      <c r="I46" s="54">
        <v>789</v>
      </c>
      <c r="J46" s="54">
        <v>314</v>
      </c>
      <c r="K46" s="54">
        <v>286</v>
      </c>
      <c r="L46" s="54">
        <v>527</v>
      </c>
      <c r="M46" s="54">
        <v>609</v>
      </c>
      <c r="N46" s="30">
        <v>0</v>
      </c>
      <c r="O46" s="54">
        <v>868</v>
      </c>
      <c r="P46" s="54">
        <f>SUM(B46:O46)</f>
        <v>8958</v>
      </c>
      <c r="Q46"/>
      <c r="R46"/>
      <c r="S46"/>
    </row>
    <row r="47" spans="1:19" ht="17.25" customHeight="1">
      <c r="A47" s="53" t="s">
        <v>50</v>
      </c>
      <c r="B47" s="52">
        <v>4.28</v>
      </c>
      <c r="C47" s="52">
        <v>4.28</v>
      </c>
      <c r="D47" s="52">
        <v>4.28</v>
      </c>
      <c r="E47" s="11">
        <v>0</v>
      </c>
      <c r="F47" s="52">
        <v>4.28</v>
      </c>
      <c r="G47" s="52">
        <v>4.28</v>
      </c>
      <c r="H47" s="52">
        <v>4.28</v>
      </c>
      <c r="I47" s="52">
        <v>4.28</v>
      </c>
      <c r="J47" s="52">
        <v>4.28</v>
      </c>
      <c r="K47" s="52">
        <v>4.28</v>
      </c>
      <c r="L47" s="52">
        <v>4.28</v>
      </c>
      <c r="M47" s="52">
        <v>4.28</v>
      </c>
      <c r="N47" s="30">
        <v>0</v>
      </c>
      <c r="O47" s="52">
        <v>4.28</v>
      </c>
      <c r="P47" s="52">
        <v>4.28</v>
      </c>
      <c r="Q47" s="47"/>
      <c r="R47"/>
      <c r="S47"/>
    </row>
    <row r="48" spans="1:16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/>
      <c r="O48" s="19">
        <v>0</v>
      </c>
      <c r="P48" s="20"/>
    </row>
    <row r="49" spans="1:19" ht="17.25" customHeight="1">
      <c r="A49" s="21" t="s">
        <v>51</v>
      </c>
      <c r="B49" s="22">
        <v>42735221.84999999</v>
      </c>
      <c r="C49" s="22">
        <v>63901411.82999999</v>
      </c>
      <c r="D49" s="22">
        <v>69198679.28999999</v>
      </c>
      <c r="E49" s="22">
        <v>13419548.08</v>
      </c>
      <c r="F49" s="22">
        <v>24170137.849999994</v>
      </c>
      <c r="G49" s="22">
        <v>39025876.1</v>
      </c>
      <c r="H49" s="22">
        <v>31364163.190000005</v>
      </c>
      <c r="I49" s="22">
        <v>25197169.92</v>
      </c>
      <c r="J49" s="22">
        <v>10045387.200000001</v>
      </c>
      <c r="K49" s="22">
        <v>10156834.88</v>
      </c>
      <c r="L49" s="22">
        <v>22197690.029999997</v>
      </c>
      <c r="M49" s="22">
        <v>32774660.899999995</v>
      </c>
      <c r="N49" s="76">
        <v>0</v>
      </c>
      <c r="O49" s="22">
        <v>38020649.25999999</v>
      </c>
      <c r="P49" s="22">
        <f>SUM(B49:O49)</f>
        <v>422207430.37999994</v>
      </c>
      <c r="Q49"/>
      <c r="R49"/>
      <c r="S49"/>
    </row>
    <row r="50" spans="1:19" ht="17.25" customHeight="1">
      <c r="A50" s="16" t="s">
        <v>52</v>
      </c>
      <c r="B50" s="23">
        <v>42234231.15</v>
      </c>
      <c r="C50" s="23">
        <v>63206864.73000001</v>
      </c>
      <c r="D50" s="23">
        <v>68955423.98999998</v>
      </c>
      <c r="E50" s="23">
        <v>13419548.08</v>
      </c>
      <c r="F50" s="23">
        <v>23810592.58</v>
      </c>
      <c r="G50" s="23">
        <v>38333443.99999999</v>
      </c>
      <c r="H50" s="23">
        <v>31364163.190000005</v>
      </c>
      <c r="I50" s="23">
        <v>24935029.620000005</v>
      </c>
      <c r="J50" s="23">
        <v>10000415.100000001</v>
      </c>
      <c r="K50" s="23">
        <v>9921659.480000002</v>
      </c>
      <c r="L50" s="23">
        <v>22153757.729999997</v>
      </c>
      <c r="M50" s="23">
        <v>32519035.100000005</v>
      </c>
      <c r="N50" s="30">
        <v>0</v>
      </c>
      <c r="O50" s="23">
        <v>37736193.099999994</v>
      </c>
      <c r="P50" s="23">
        <f>SUM(B50:O50)</f>
        <v>418590357.85000014</v>
      </c>
      <c r="Q50"/>
      <c r="R50"/>
      <c r="S50"/>
    </row>
    <row r="51" spans="1:19" ht="17.25" customHeight="1">
      <c r="A51" s="33" t="s">
        <v>53</v>
      </c>
      <c r="B51" s="23">
        <v>39934273.04</v>
      </c>
      <c r="C51" s="23">
        <v>59842679.74999999</v>
      </c>
      <c r="D51" s="23">
        <v>65080277.05999998</v>
      </c>
      <c r="E51" s="23">
        <v>13419548.08</v>
      </c>
      <c r="F51" s="23">
        <v>23719613.88</v>
      </c>
      <c r="G51" s="23">
        <v>36030447.61</v>
      </c>
      <c r="H51" s="23">
        <v>29525813.39999999</v>
      </c>
      <c r="I51" s="23">
        <v>23399510.23</v>
      </c>
      <c r="J51" s="23">
        <v>9377552.780000001</v>
      </c>
      <c r="K51" s="23">
        <v>9306619.790000003</v>
      </c>
      <c r="L51" s="23">
        <v>20876382.110000003</v>
      </c>
      <c r="M51" s="23">
        <v>30622014.98</v>
      </c>
      <c r="N51" s="30">
        <v>0</v>
      </c>
      <c r="O51" s="23">
        <v>35010038.650000006</v>
      </c>
      <c r="P51" s="23">
        <f>SUM(B51:O51)</f>
        <v>396144771.36</v>
      </c>
      <c r="Q51"/>
      <c r="R51"/>
      <c r="S51"/>
    </row>
    <row r="52" spans="1:19" ht="17.25" customHeight="1">
      <c r="A52" s="33" t="s">
        <v>54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30">
        <v>0</v>
      </c>
      <c r="O52" s="19">
        <v>0</v>
      </c>
      <c r="P52" s="19">
        <v>0</v>
      </c>
      <c r="Q52"/>
      <c r="R52"/>
      <c r="S52"/>
    </row>
    <row r="53" spans="1:19" ht="17.25" customHeight="1">
      <c r="A53" s="55" t="s">
        <v>55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30">
        <v>0</v>
      </c>
      <c r="O53" s="19">
        <v>0</v>
      </c>
      <c r="P53" s="19">
        <v>0</v>
      </c>
      <c r="Q53"/>
      <c r="R53"/>
      <c r="S53"/>
    </row>
    <row r="54" spans="1:19" ht="17.25" customHeight="1">
      <c r="A54" s="33" t="s">
        <v>56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30">
        <v>0</v>
      </c>
      <c r="O54" s="19">
        <v>0</v>
      </c>
      <c r="P54" s="19">
        <v>0</v>
      </c>
      <c r="Q54"/>
      <c r="R54"/>
      <c r="S54"/>
    </row>
    <row r="55" spans="1:19" ht="17.25" customHeight="1">
      <c r="A55" s="12" t="s">
        <v>134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30">
        <v>0</v>
      </c>
      <c r="O55" s="35">
        <v>632214.7400000001</v>
      </c>
      <c r="P55" s="23">
        <f>SUM(B55:O55)</f>
        <v>632214.7400000001</v>
      </c>
      <c r="Q55"/>
      <c r="R55"/>
      <c r="S55"/>
    </row>
    <row r="56" spans="1:19" ht="17.25" customHeight="1">
      <c r="A56" s="12" t="s">
        <v>57</v>
      </c>
      <c r="B56" s="52">
        <v>22924.85</v>
      </c>
      <c r="C56" s="52">
        <v>32102.89</v>
      </c>
      <c r="D56" s="52">
        <v>30518.76</v>
      </c>
      <c r="E56" s="19">
        <v>0</v>
      </c>
      <c r="F56" s="19">
        <v>0</v>
      </c>
      <c r="G56" s="35">
        <v>19173.9</v>
      </c>
      <c r="H56" s="35">
        <v>16051.93</v>
      </c>
      <c r="I56" s="35">
        <v>11965.16</v>
      </c>
      <c r="J56" s="35">
        <v>6627.09</v>
      </c>
      <c r="K56" s="35">
        <v>6390.99</v>
      </c>
      <c r="L56" s="35">
        <v>10269.66</v>
      </c>
      <c r="M56" s="35">
        <v>15163.54</v>
      </c>
      <c r="N56" s="30">
        <v>0</v>
      </c>
      <c r="O56" s="35">
        <v>22111.95</v>
      </c>
      <c r="P56" s="52">
        <f>SUM(B56:O56)</f>
        <v>193300.72</v>
      </c>
      <c r="Q56"/>
      <c r="R56"/>
      <c r="S56"/>
    </row>
    <row r="57" spans="1:19" ht="17.25" customHeight="1">
      <c r="A57" s="12" t="s">
        <v>58</v>
      </c>
      <c r="B57" s="35">
        <v>122750.3999999999</v>
      </c>
      <c r="C57" s="35">
        <v>173211.6</v>
      </c>
      <c r="D57" s="35">
        <v>191572.80000000005</v>
      </c>
      <c r="E57" s="19">
        <v>0</v>
      </c>
      <c r="F57" s="35">
        <v>66511.20000000001</v>
      </c>
      <c r="G57" s="35">
        <v>103361.99999999996</v>
      </c>
      <c r="H57" s="35">
        <v>57137.99999999997</v>
      </c>
      <c r="I57" s="35">
        <v>101307.59999999996</v>
      </c>
      <c r="J57" s="35">
        <v>40317.59999999997</v>
      </c>
      <c r="K57" s="35">
        <v>36722.40000000002</v>
      </c>
      <c r="L57" s="35">
        <v>67666.79999999997</v>
      </c>
      <c r="M57" s="35">
        <v>78195.59999999998</v>
      </c>
      <c r="N57" s="30">
        <v>0</v>
      </c>
      <c r="O57" s="35">
        <v>111451.19999999992</v>
      </c>
      <c r="P57" s="23">
        <f>SUM(B57:O57)</f>
        <v>1150207.1999999997</v>
      </c>
      <c r="Q57"/>
      <c r="R57"/>
      <c r="S57"/>
    </row>
    <row r="58" spans="1:19" ht="17.25" customHeight="1">
      <c r="A58" s="12" t="s">
        <v>59</v>
      </c>
      <c r="B58" s="35">
        <v>2092715.28</v>
      </c>
      <c r="C58" s="35">
        <v>3077522.47</v>
      </c>
      <c r="D58" s="35">
        <v>3471445.35</v>
      </c>
      <c r="E58" s="19">
        <v>0</v>
      </c>
      <c r="F58" s="19">
        <v>0</v>
      </c>
      <c r="G58" s="35">
        <v>1986659.12</v>
      </c>
      <c r="H58" s="35">
        <v>1480998.51</v>
      </c>
      <c r="I58" s="35">
        <v>1253735.31</v>
      </c>
      <c r="J58" s="35">
        <v>518917.64</v>
      </c>
      <c r="K58" s="35">
        <v>515129.92</v>
      </c>
      <c r="L58" s="35">
        <v>1047304.57</v>
      </c>
      <c r="M58" s="35">
        <v>1587054.67</v>
      </c>
      <c r="N58" s="30">
        <v>0</v>
      </c>
      <c r="O58" s="35">
        <v>1907116.99</v>
      </c>
      <c r="P58" s="52">
        <f>SUM(B58:O58)</f>
        <v>18938599.83</v>
      </c>
      <c r="Q58"/>
      <c r="R58"/>
      <c r="S58"/>
    </row>
    <row r="59" spans="1:19" ht="17.25" customHeight="1">
      <c r="A59" s="12" t="s">
        <v>60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5">
        <v>205803.00000000012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30">
        <v>0</v>
      </c>
      <c r="O59" s="19">
        <v>0</v>
      </c>
      <c r="P59" s="52">
        <f>SUM(B59:O59)</f>
        <v>205803.00000000012</v>
      </c>
      <c r="Q59"/>
      <c r="R59"/>
      <c r="S59"/>
    </row>
    <row r="60" spans="1:19" ht="17.25" customHeight="1">
      <c r="A60" s="12" t="s">
        <v>61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30">
        <v>0</v>
      </c>
      <c r="O60" s="19">
        <v>0</v>
      </c>
      <c r="P60" s="19">
        <v>0</v>
      </c>
      <c r="Q60"/>
      <c r="R60"/>
      <c r="S60"/>
    </row>
    <row r="61" spans="1:19" ht="17.25" customHeight="1">
      <c r="A61" s="12" t="s">
        <v>62</v>
      </c>
      <c r="B61" s="35">
        <v>61567.58</v>
      </c>
      <c r="C61" s="35">
        <v>81348.02</v>
      </c>
      <c r="D61" s="35">
        <v>181610.02</v>
      </c>
      <c r="E61" s="19">
        <v>0</v>
      </c>
      <c r="F61" s="35">
        <v>24467.5</v>
      </c>
      <c r="G61" s="35">
        <v>193801.37</v>
      </c>
      <c r="H61" s="35">
        <v>78358.35</v>
      </c>
      <c r="I61" s="35">
        <v>168511.32</v>
      </c>
      <c r="J61" s="35">
        <v>56999.99</v>
      </c>
      <c r="K61" s="35">
        <v>56796.38</v>
      </c>
      <c r="L61" s="35">
        <v>152134.59</v>
      </c>
      <c r="M61" s="35">
        <v>216606.31</v>
      </c>
      <c r="N61" s="30">
        <v>0</v>
      </c>
      <c r="O61" s="35">
        <v>53259.57</v>
      </c>
      <c r="P61" s="52">
        <f>SUM(B61:O61)</f>
        <v>1325461</v>
      </c>
      <c r="Q61"/>
      <c r="R61"/>
      <c r="S61"/>
    </row>
    <row r="62" spans="1:19" ht="17.25" customHeight="1">
      <c r="A62" s="16" t="s">
        <v>63</v>
      </c>
      <c r="B62" s="35">
        <v>500990.7</v>
      </c>
      <c r="C62" s="35">
        <v>694547.0999999997</v>
      </c>
      <c r="D62" s="35">
        <v>243255.3000000001</v>
      </c>
      <c r="E62" s="19">
        <v>0</v>
      </c>
      <c r="F62" s="35">
        <v>359545.27000000014</v>
      </c>
      <c r="G62" s="35">
        <v>692432.0999999997</v>
      </c>
      <c r="H62" s="35">
        <v>0</v>
      </c>
      <c r="I62" s="35">
        <v>262140.3000000001</v>
      </c>
      <c r="J62" s="35">
        <v>44972.1</v>
      </c>
      <c r="K62" s="35">
        <v>235175.39999999985</v>
      </c>
      <c r="L62" s="35">
        <v>43932.300000000025</v>
      </c>
      <c r="M62" s="35">
        <v>255625.7999999998</v>
      </c>
      <c r="N62" s="30">
        <v>0</v>
      </c>
      <c r="O62" s="35">
        <v>284456.16</v>
      </c>
      <c r="P62" s="35">
        <f>SUM(B62:O62)</f>
        <v>3617072.53</v>
      </c>
      <c r="Q62" s="84"/>
      <c r="R62"/>
      <c r="S62"/>
    </row>
    <row r="63" spans="1:17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/>
      <c r="O63" s="19">
        <v>0</v>
      </c>
      <c r="P63" s="19">
        <f>SUM(B63:O63)</f>
        <v>0</v>
      </c>
      <c r="Q63" s="85"/>
    </row>
    <row r="64" spans="1:16" ht="17.25" customHeight="1">
      <c r="A64" s="41"/>
      <c r="B64" s="48">
        <v>0</v>
      </c>
      <c r="C64" s="48">
        <v>0</v>
      </c>
      <c r="D64" s="48">
        <v>0</v>
      </c>
      <c r="E64" s="48"/>
      <c r="F64" s="48"/>
      <c r="G64" s="48">
        <v>0</v>
      </c>
      <c r="H64" s="48">
        <v>0</v>
      </c>
      <c r="I64" s="48"/>
      <c r="J64" s="48">
        <v>0</v>
      </c>
      <c r="K64" s="48"/>
      <c r="L64" s="48"/>
      <c r="M64" s="48"/>
      <c r="N64" s="48"/>
      <c r="O64" s="48">
        <v>0</v>
      </c>
      <c r="P64" s="48">
        <f>SUM(B64:O64)</f>
        <v>0</v>
      </c>
    </row>
    <row r="65" spans="1:16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/>
      <c r="O65" s="19">
        <v>0</v>
      </c>
      <c r="P65" s="19"/>
    </row>
    <row r="66" spans="1:19" ht="18.75" customHeight="1">
      <c r="A66" s="2" t="s">
        <v>64</v>
      </c>
      <c r="B66" s="34">
        <v>-6750835.1</v>
      </c>
      <c r="C66" s="34">
        <v>-8174275.160000002</v>
      </c>
      <c r="D66" s="34">
        <v>-8107488.250000001</v>
      </c>
      <c r="E66" s="34">
        <v>-3811433.95</v>
      </c>
      <c r="F66" s="34">
        <v>-1719820.97</v>
      </c>
      <c r="G66" s="34">
        <v>-6871564.09</v>
      </c>
      <c r="H66" s="34">
        <v>-3854408.6099999994</v>
      </c>
      <c r="I66" s="34">
        <v>-4534414.390000001</v>
      </c>
      <c r="J66" s="34">
        <v>-1348513.6500000001</v>
      </c>
      <c r="K66" s="34">
        <v>-786919.9900000002</v>
      </c>
      <c r="L66" s="34">
        <v>-2771302.6100000003</v>
      </c>
      <c r="M66" s="34">
        <v>-4385752.31</v>
      </c>
      <c r="N66" s="34">
        <v>64527.84</v>
      </c>
      <c r="O66" s="34">
        <v>-5652516.2299999995</v>
      </c>
      <c r="P66" s="34">
        <f aca="true" t="shared" si="2" ref="P66:P74">SUM(B66:O66)</f>
        <v>-58704717.46999999</v>
      </c>
      <c r="Q66"/>
      <c r="R66"/>
      <c r="S66"/>
    </row>
    <row r="67" spans="1:19" ht="18.75" customHeight="1">
      <c r="A67" s="16" t="s">
        <v>65</v>
      </c>
      <c r="B67" s="34">
        <v>-4728737.850000001</v>
      </c>
      <c r="C67" s="34">
        <v>-5079456.859999999</v>
      </c>
      <c r="D67" s="34">
        <v>-4725291.160000001</v>
      </c>
      <c r="E67" s="34">
        <v>-737153.2999999999</v>
      </c>
      <c r="F67" s="34">
        <v>-1654566.9</v>
      </c>
      <c r="G67" s="34">
        <v>-5101407.6899999995</v>
      </c>
      <c r="H67" s="34">
        <v>-2211481.3999999994</v>
      </c>
      <c r="I67" s="34">
        <v>-3087069.3</v>
      </c>
      <c r="J67" s="34">
        <v>-777193.1900000001</v>
      </c>
      <c r="K67" s="34">
        <v>-1097580.2099999997</v>
      </c>
      <c r="L67" s="34">
        <v>-1449074.88</v>
      </c>
      <c r="M67" s="34">
        <v>-2544253.34</v>
      </c>
      <c r="N67" s="19">
        <v>0</v>
      </c>
      <c r="O67" s="34">
        <v>-3815080.4</v>
      </c>
      <c r="P67" s="34">
        <f t="shared" si="2"/>
        <v>-37008346.48</v>
      </c>
      <c r="Q67"/>
      <c r="R67"/>
      <c r="S67"/>
    </row>
    <row r="68" spans="1:19" s="59" customFormat="1" ht="18.75" customHeight="1">
      <c r="A68" s="53" t="s">
        <v>133</v>
      </c>
      <c r="B68" s="56">
        <v>-3446471.5</v>
      </c>
      <c r="C68" s="56">
        <v>-4981623.099999999</v>
      </c>
      <c r="D68" s="56">
        <v>-4176138.5000000014</v>
      </c>
      <c r="E68" s="56">
        <v>-737153.2999999999</v>
      </c>
      <c r="F68" s="56">
        <v>-1654566.9</v>
      </c>
      <c r="G68" s="56">
        <v>-2953893.599999999</v>
      </c>
      <c r="H68" s="56">
        <v>-2211481.3999999994</v>
      </c>
      <c r="I68" s="56">
        <v>-1197421</v>
      </c>
      <c r="J68" s="56">
        <v>-553405.7000000001</v>
      </c>
      <c r="K68" s="56">
        <v>-781180.9999999997</v>
      </c>
      <c r="L68" s="56">
        <v>-984244.2</v>
      </c>
      <c r="M68" s="56">
        <v>-1818856.9999999995</v>
      </c>
      <c r="N68" s="19">
        <v>0</v>
      </c>
      <c r="O68" s="56">
        <v>-3815080.4</v>
      </c>
      <c r="P68" s="56">
        <f t="shared" si="2"/>
        <v>-29311517.599999994</v>
      </c>
      <c r="Q68" s="66"/>
      <c r="R68"/>
      <c r="S68"/>
    </row>
    <row r="69" spans="1:19" ht="18.75" customHeight="1">
      <c r="A69" s="12" t="s">
        <v>66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f t="shared" si="2"/>
        <v>0</v>
      </c>
      <c r="Q69"/>
      <c r="R69"/>
      <c r="S69"/>
    </row>
    <row r="70" spans="1:19" ht="18.75" customHeight="1">
      <c r="A70" s="12" t="s">
        <v>67</v>
      </c>
      <c r="B70" s="34">
        <v>-455.8</v>
      </c>
      <c r="C70" s="34">
        <v>-498.79999999999995</v>
      </c>
      <c r="D70" s="19">
        <v>-1388.8999999999999</v>
      </c>
      <c r="E70" s="19">
        <v>0</v>
      </c>
      <c r="F70" s="19">
        <v>0</v>
      </c>
      <c r="G70" s="19">
        <v>-2347.8</v>
      </c>
      <c r="H70" s="19">
        <v>0</v>
      </c>
      <c r="I70" s="19">
        <v>-3070.2000000000003</v>
      </c>
      <c r="J70" s="34">
        <v>-160.72</v>
      </c>
      <c r="K70" s="19">
        <v>-227.21</v>
      </c>
      <c r="L70" s="19">
        <v>-333.8400000000001</v>
      </c>
      <c r="M70" s="19">
        <v>-520.9300000000001</v>
      </c>
      <c r="N70" s="19">
        <v>0</v>
      </c>
      <c r="O70" s="19">
        <v>0</v>
      </c>
      <c r="P70" s="34">
        <f t="shared" si="2"/>
        <v>-9004.2</v>
      </c>
      <c r="Q70"/>
      <c r="R70"/>
      <c r="S70"/>
    </row>
    <row r="71" spans="1:19" ht="18.75" customHeight="1">
      <c r="A71" s="12" t="s">
        <v>68</v>
      </c>
      <c r="B71" s="34">
        <v>-64091.5</v>
      </c>
      <c r="C71" s="34">
        <v>-19332.8</v>
      </c>
      <c r="D71" s="19">
        <v>-23499.500000000004</v>
      </c>
      <c r="E71" s="19">
        <v>0</v>
      </c>
      <c r="F71" s="19">
        <v>0</v>
      </c>
      <c r="G71" s="19">
        <v>-35298.700000000004</v>
      </c>
      <c r="H71" s="19">
        <v>0</v>
      </c>
      <c r="I71" s="19">
        <v>-22609.399999999998</v>
      </c>
      <c r="J71" s="34">
        <v>-2371.7999999999997</v>
      </c>
      <c r="K71" s="19">
        <v>-3353.2900000000004</v>
      </c>
      <c r="L71" s="19">
        <v>-4926.42</v>
      </c>
      <c r="M71" s="19">
        <v>-7687.99</v>
      </c>
      <c r="N71" s="19">
        <v>0</v>
      </c>
      <c r="O71" s="19">
        <v>0</v>
      </c>
      <c r="P71" s="34">
        <f t="shared" si="2"/>
        <v>-183171.4</v>
      </c>
      <c r="Q71"/>
      <c r="R71"/>
      <c r="S71"/>
    </row>
    <row r="72" spans="1:19" ht="18.75" customHeight="1">
      <c r="A72" s="12" t="s">
        <v>69</v>
      </c>
      <c r="B72" s="34">
        <v>-1217719.05</v>
      </c>
      <c r="C72" s="34">
        <v>-78002.15999999999</v>
      </c>
      <c r="D72" s="19">
        <v>-524264.25999999995</v>
      </c>
      <c r="E72" s="19">
        <v>0</v>
      </c>
      <c r="F72" s="19">
        <v>0</v>
      </c>
      <c r="G72" s="19">
        <v>-2109867.59</v>
      </c>
      <c r="H72" s="19">
        <v>0</v>
      </c>
      <c r="I72" s="19">
        <v>-1863968.7</v>
      </c>
      <c r="J72" s="34">
        <v>-221254.97000000003</v>
      </c>
      <c r="K72" s="19">
        <v>-312818.7100000001</v>
      </c>
      <c r="L72" s="19">
        <v>-459570.4199999999</v>
      </c>
      <c r="M72" s="19">
        <v>-717187.4199999998</v>
      </c>
      <c r="N72" s="19">
        <v>0</v>
      </c>
      <c r="O72" s="19">
        <v>0</v>
      </c>
      <c r="P72" s="34">
        <f t="shared" si="2"/>
        <v>-7504653.279999999</v>
      </c>
      <c r="Q72"/>
      <c r="R72"/>
      <c r="S72"/>
    </row>
    <row r="73" spans="1:19" ht="18.75" customHeight="1">
      <c r="A73" s="12" t="s">
        <v>70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f t="shared" si="2"/>
        <v>0</v>
      </c>
      <c r="Q73"/>
      <c r="R73"/>
      <c r="S73"/>
    </row>
    <row r="74" spans="1:19" s="59" customFormat="1" ht="18.75" customHeight="1">
      <c r="A74" s="16" t="s">
        <v>71</v>
      </c>
      <c r="B74" s="56">
        <v>-2482669.9699999997</v>
      </c>
      <c r="C74" s="56">
        <v>-3735824.3699999996</v>
      </c>
      <c r="D74" s="34">
        <v>-4191976.4200000004</v>
      </c>
      <c r="E74" s="34">
        <v>-2814577.3899999987</v>
      </c>
      <c r="F74" s="34">
        <v>-294114.17</v>
      </c>
      <c r="G74" s="34">
        <v>-2377481.56</v>
      </c>
      <c r="H74" s="34">
        <v>-1819590.8699999999</v>
      </c>
      <c r="I74" s="34">
        <v>-1561566.29</v>
      </c>
      <c r="J74" s="34">
        <v>-629719.9500000001</v>
      </c>
      <c r="K74" s="34">
        <v>297317.16000000003</v>
      </c>
      <c r="L74" s="34">
        <v>-1390189.9599999997</v>
      </c>
      <c r="M74" s="34">
        <v>-1866262.0799999996</v>
      </c>
      <c r="N74" s="34">
        <v>0</v>
      </c>
      <c r="O74" s="56">
        <v>-2316074.7800000003</v>
      </c>
      <c r="P74" s="56">
        <f t="shared" si="2"/>
        <v>-25182730.65</v>
      </c>
      <c r="Q74"/>
      <c r="R74"/>
      <c r="S74"/>
    </row>
    <row r="75" spans="1:19" ht="18.75" customHeight="1">
      <c r="A75" s="12" t="s">
        <v>72</v>
      </c>
      <c r="B75" s="19">
        <v>0</v>
      </c>
      <c r="C75" s="19">
        <v>0</v>
      </c>
      <c r="D75" s="19">
        <v>0</v>
      </c>
      <c r="E75" s="19">
        <v>-1408849.1999999995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/>
      <c r="R75"/>
      <c r="S75"/>
    </row>
    <row r="76" spans="1:19" ht="18.75" customHeight="1">
      <c r="A76" s="12" t="s">
        <v>73</v>
      </c>
      <c r="B76" s="19">
        <v>0</v>
      </c>
      <c r="C76" s="34">
        <v>-600.8999999999995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56">
        <f>SUM(B76:O76)</f>
        <v>-600.8999999999995</v>
      </c>
      <c r="Q76"/>
      <c r="R76"/>
      <c r="S76"/>
    </row>
    <row r="77" spans="1:19" ht="18.75" customHeight="1">
      <c r="A77" s="12" t="s">
        <v>74</v>
      </c>
      <c r="B77" s="19">
        <v>0</v>
      </c>
      <c r="C77" s="19">
        <v>0</v>
      </c>
      <c r="D77" s="34">
        <v>-33100.00000000002</v>
      </c>
      <c r="E77" s="34">
        <v>-77155.97000000002</v>
      </c>
      <c r="F77" s="34">
        <v>0</v>
      </c>
      <c r="G77" s="19">
        <v>0</v>
      </c>
      <c r="H77" s="34">
        <v>-11800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56">
        <f>SUM(B77:O77)</f>
        <v>-122055.97000000003</v>
      </c>
      <c r="Q77"/>
      <c r="R77"/>
      <c r="S77"/>
    </row>
    <row r="78" spans="1:19" ht="18.75" customHeight="1">
      <c r="A78" s="12" t="s">
        <v>75</v>
      </c>
      <c r="B78" s="19">
        <v>0</v>
      </c>
      <c r="C78" s="19">
        <v>0</v>
      </c>
      <c r="D78" s="19">
        <v>0</v>
      </c>
      <c r="E78" s="34">
        <v>-1140000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34">
        <f>SUM(B78:O78)</f>
        <v>-1140000</v>
      </c>
      <c r="Q78"/>
      <c r="R78"/>
      <c r="S78"/>
    </row>
    <row r="79" spans="1:19" ht="18.75" customHeight="1">
      <c r="A79" s="33" t="s">
        <v>76</v>
      </c>
      <c r="B79" s="34">
        <v>-304729.99000000005</v>
      </c>
      <c r="C79" s="34">
        <v>-442369.98000000004</v>
      </c>
      <c r="D79" s="34">
        <v>-418190.01</v>
      </c>
      <c r="E79" s="34">
        <v>-105709.92999999996</v>
      </c>
      <c r="F79" s="34">
        <v>-217930.01</v>
      </c>
      <c r="G79" s="34">
        <v>-293260.05999999994</v>
      </c>
      <c r="H79" s="34">
        <v>-217930.01</v>
      </c>
      <c r="I79" s="34">
        <v>-185070.07</v>
      </c>
      <c r="J79" s="34">
        <v>-86799.97999999998</v>
      </c>
      <c r="K79" s="34">
        <v>-86799.97999999998</v>
      </c>
      <c r="L79" s="34">
        <v>-176389.92999999993</v>
      </c>
      <c r="M79" s="34">
        <v>-264119.9599999999</v>
      </c>
      <c r="N79" s="19">
        <v>0</v>
      </c>
      <c r="O79" s="34">
        <v>-300700.0900000001</v>
      </c>
      <c r="P79" s="56">
        <f>SUM(B79:O79)</f>
        <v>-3100000</v>
      </c>
      <c r="Q79"/>
      <c r="R79"/>
      <c r="S79"/>
    </row>
    <row r="80" spans="1:19" ht="18.75" customHeight="1">
      <c r="A80" s="12" t="s">
        <v>77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/>
      <c r="R80"/>
      <c r="S80"/>
    </row>
    <row r="81" spans="1:19" ht="18.75" customHeight="1">
      <c r="A81" s="12" t="s">
        <v>78</v>
      </c>
      <c r="B81" s="34">
        <v>-124570.01000000001</v>
      </c>
      <c r="C81" s="34">
        <v>-273144.7</v>
      </c>
      <c r="D81" s="34">
        <v>-337861.17000000004</v>
      </c>
      <c r="E81" s="34">
        <v>-64816.39</v>
      </c>
      <c r="F81" s="34">
        <v>-76184.16</v>
      </c>
      <c r="G81" s="34">
        <v>-136385.66</v>
      </c>
      <c r="H81" s="34">
        <v>-138010.52</v>
      </c>
      <c r="I81" s="34">
        <v>-146892.02</v>
      </c>
      <c r="J81" s="34">
        <v>-34178.49</v>
      </c>
      <c r="K81" s="34">
        <v>-70785.94</v>
      </c>
      <c r="L81" s="34">
        <v>-182039.53</v>
      </c>
      <c r="M81" s="34">
        <v>-45918.64</v>
      </c>
      <c r="N81" s="19">
        <v>0</v>
      </c>
      <c r="O81" s="34">
        <v>-146400.03</v>
      </c>
      <c r="P81" s="56">
        <f>SUM(B81:O81)</f>
        <v>-1777187.26</v>
      </c>
      <c r="Q81"/>
      <c r="R81"/>
      <c r="S81"/>
    </row>
    <row r="82" spans="1:19" ht="18.75" customHeight="1">
      <c r="A82" s="12" t="s">
        <v>79</v>
      </c>
      <c r="B82" s="56">
        <v>-1161</v>
      </c>
      <c r="C82" s="56">
        <v>-193.5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/>
      <c r="R82"/>
      <c r="S82"/>
    </row>
    <row r="83" spans="1:19" ht="18.75" customHeight="1">
      <c r="A83" s="12" t="s">
        <v>80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/>
      <c r="R83"/>
      <c r="S83"/>
    </row>
    <row r="84" spans="1:19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/>
      <c r="R84"/>
      <c r="S84"/>
    </row>
    <row r="85" spans="1:19" ht="18.75" customHeight="1">
      <c r="A85" s="12" t="s">
        <v>82</v>
      </c>
      <c r="B85" s="56">
        <v>-1348</v>
      </c>
      <c r="C85" s="19">
        <v>0</v>
      </c>
      <c r="D85" s="56">
        <v>-808.8</v>
      </c>
      <c r="E85" s="56">
        <v>-1920.9</v>
      </c>
      <c r="F85" s="19">
        <v>0</v>
      </c>
      <c r="G85" s="56">
        <v>-909.9</v>
      </c>
      <c r="H85" s="56">
        <v>-471.8</v>
      </c>
      <c r="I85" s="56">
        <v>-943.6</v>
      </c>
      <c r="J85" s="56">
        <v>-202.2</v>
      </c>
      <c r="K85" s="56">
        <v>-269.6</v>
      </c>
      <c r="L85" s="56">
        <v>-2177.02</v>
      </c>
      <c r="M85" s="56">
        <v>-909.9000000000001</v>
      </c>
      <c r="N85" s="19">
        <v>0</v>
      </c>
      <c r="O85" s="19">
        <v>0</v>
      </c>
      <c r="P85" s="56">
        <f>SUM(B85:O85)</f>
        <v>-9961.720000000001</v>
      </c>
      <c r="Q85"/>
      <c r="R85"/>
      <c r="S85"/>
    </row>
    <row r="86" spans="1:19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/>
      <c r="R86"/>
      <c r="S86"/>
    </row>
    <row r="87" spans="1:19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56">
        <v>960000</v>
      </c>
      <c r="L87" s="19">
        <v>0</v>
      </c>
      <c r="M87" s="19">
        <v>0</v>
      </c>
      <c r="N87" s="19">
        <v>0</v>
      </c>
      <c r="O87" s="19">
        <v>0</v>
      </c>
      <c r="P87" s="56">
        <f>SUM(B87:O87)</f>
        <v>960000</v>
      </c>
      <c r="Q87"/>
      <c r="R87"/>
      <c r="S87"/>
    </row>
    <row r="88" spans="1:19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56">
        <v>-3225</v>
      </c>
      <c r="M88" s="19">
        <v>0</v>
      </c>
      <c r="N88" s="19">
        <v>0</v>
      </c>
      <c r="O88" s="19">
        <v>0</v>
      </c>
      <c r="P88" s="56">
        <f>SUM(B88:O88)</f>
        <v>-3225</v>
      </c>
      <c r="Q88"/>
      <c r="R88"/>
      <c r="S88"/>
    </row>
    <row r="89" spans="1:19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/>
      <c r="R89"/>
      <c r="S89"/>
    </row>
    <row r="90" spans="1:19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/>
      <c r="R90"/>
      <c r="S90"/>
    </row>
    <row r="91" spans="1:19" ht="18.75" customHeight="1">
      <c r="A91" s="12" t="s">
        <v>88</v>
      </c>
      <c r="B91" s="19">
        <v>0</v>
      </c>
      <c r="C91" s="19">
        <v>0</v>
      </c>
      <c r="D91" s="19">
        <v>0</v>
      </c>
      <c r="E91" s="34">
        <v>-16125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56">
        <f>SUM(B91:O91)</f>
        <v>-16125</v>
      </c>
      <c r="Q91"/>
      <c r="R91"/>
      <c r="S91"/>
    </row>
    <row r="92" spans="1:19" ht="18.75" customHeight="1">
      <c r="A92" s="12" t="s">
        <v>89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/>
      <c r="R92"/>
      <c r="S92"/>
    </row>
    <row r="93" spans="1:19" ht="18.75" customHeight="1">
      <c r="A93" s="12" t="s">
        <v>90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/>
      <c r="R93"/>
      <c r="S93"/>
    </row>
    <row r="94" spans="1:19" ht="18.75" customHeight="1">
      <c r="A94" s="12" t="s">
        <v>91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/>
      <c r="R94"/>
      <c r="S94"/>
    </row>
    <row r="95" spans="1:19" ht="18.75" customHeight="1">
      <c r="A95" s="12" t="s">
        <v>92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/>
      <c r="R95"/>
      <c r="S95"/>
    </row>
    <row r="96" spans="1:19" ht="18.75" customHeight="1">
      <c r="A96" s="12" t="s">
        <v>93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46"/>
      <c r="R96"/>
      <c r="S96"/>
    </row>
    <row r="97" spans="1:19" ht="18.75" customHeight="1">
      <c r="A97" s="12" t="s">
        <v>94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45"/>
      <c r="R97"/>
      <c r="S97"/>
    </row>
    <row r="98" spans="1:19" ht="18.75" customHeight="1">
      <c r="A98" s="12" t="s">
        <v>95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45"/>
      <c r="R98"/>
      <c r="S98"/>
    </row>
    <row r="99" spans="1:19" ht="18.75" customHeight="1">
      <c r="A99" s="12" t="s">
        <v>96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45"/>
      <c r="R99"/>
      <c r="S99"/>
    </row>
    <row r="100" spans="1:19" ht="18.75" customHeight="1">
      <c r="A100" s="12" t="s">
        <v>97</v>
      </c>
      <c r="B100" s="34">
        <v>-87508.11</v>
      </c>
      <c r="C100" s="34">
        <v>-128688.4</v>
      </c>
      <c r="D100" s="34">
        <v>-145160.51</v>
      </c>
      <c r="E100" s="19">
        <v>0</v>
      </c>
      <c r="F100" s="19">
        <v>0</v>
      </c>
      <c r="G100" s="34">
        <v>-83073.31</v>
      </c>
      <c r="H100" s="34">
        <v>-61928.82</v>
      </c>
      <c r="I100" s="34">
        <v>-52425.67</v>
      </c>
      <c r="J100" s="34">
        <v>-21698.84</v>
      </c>
      <c r="K100" s="34">
        <v>-21540.46</v>
      </c>
      <c r="L100" s="34">
        <v>-43793.65</v>
      </c>
      <c r="M100" s="34">
        <v>-66363.62</v>
      </c>
      <c r="N100" s="19">
        <v>0</v>
      </c>
      <c r="O100" s="34">
        <v>-79747.21</v>
      </c>
      <c r="P100" s="56">
        <f>SUM(B100:O100)</f>
        <v>-791928.6</v>
      </c>
      <c r="Q100" s="45"/>
      <c r="R100"/>
      <c r="S100"/>
    </row>
    <row r="101" spans="1:19" ht="18.75" customHeight="1">
      <c r="A101" s="12" t="s">
        <v>98</v>
      </c>
      <c r="B101" s="34">
        <v>-1963352.86</v>
      </c>
      <c r="C101" s="34">
        <v>-2887283.62</v>
      </c>
      <c r="D101" s="34">
        <v>-3256855.93</v>
      </c>
      <c r="E101" s="19">
        <v>0</v>
      </c>
      <c r="F101" s="19">
        <v>0</v>
      </c>
      <c r="G101" s="34">
        <v>-1863852.63</v>
      </c>
      <c r="H101" s="34">
        <v>-1389449.72</v>
      </c>
      <c r="I101" s="34">
        <v>-1176234.93</v>
      </c>
      <c r="J101" s="34">
        <v>-486840.44</v>
      </c>
      <c r="K101" s="34">
        <v>-483286.86</v>
      </c>
      <c r="L101" s="34">
        <v>-982564.83</v>
      </c>
      <c r="M101" s="34">
        <v>-1488949.96</v>
      </c>
      <c r="N101" s="19">
        <v>0</v>
      </c>
      <c r="O101" s="34">
        <v>-1789227.45</v>
      </c>
      <c r="P101" s="56">
        <f>SUM(B101:O101)</f>
        <v>-17767899.229999997</v>
      </c>
      <c r="Q101" s="45"/>
      <c r="R101"/>
      <c r="S101"/>
    </row>
    <row r="102" spans="1:17" s="59" customFormat="1" ht="18.75" customHeight="1">
      <c r="A102" s="53" t="s">
        <v>99</v>
      </c>
      <c r="B102" s="19">
        <v>0</v>
      </c>
      <c r="C102" s="34">
        <v>-3543.27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58"/>
    </row>
    <row r="103" spans="1:19" ht="18.75" customHeight="1">
      <c r="A103" s="53" t="s">
        <v>100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45"/>
      <c r="R103"/>
      <c r="S103"/>
    </row>
    <row r="104" spans="1:19" ht="18.75" customHeight="1">
      <c r="A104" s="53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45"/>
      <c r="R104"/>
      <c r="S104"/>
    </row>
    <row r="105" spans="1:19" ht="18.75" customHeight="1">
      <c r="A105" s="61" t="s">
        <v>102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45"/>
      <c r="R105"/>
      <c r="S105"/>
    </row>
    <row r="106" spans="1:19" ht="18.75" customHeight="1">
      <c r="A106" s="15" t="s">
        <v>103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45"/>
      <c r="R106"/>
      <c r="S106"/>
    </row>
    <row r="107" spans="1:19" ht="18.75" customHeight="1">
      <c r="A107" s="15" t="s">
        <v>104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f>SUM(B107:O107)</f>
        <v>0</v>
      </c>
      <c r="Q107" s="45"/>
      <c r="R107"/>
      <c r="S107"/>
    </row>
    <row r="108" spans="1:19" ht="18.75" customHeight="1">
      <c r="A108" s="15" t="s">
        <v>105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45"/>
      <c r="R108"/>
      <c r="S108"/>
    </row>
    <row r="109" spans="1:19" s="59" customFormat="1" ht="18.75" customHeight="1">
      <c r="A109" s="53" t="s">
        <v>106</v>
      </c>
      <c r="B109" s="19">
        <v>0</v>
      </c>
      <c r="C109" s="19">
        <v>0</v>
      </c>
      <c r="D109" s="50">
        <v>0</v>
      </c>
      <c r="E109" s="50">
        <v>0</v>
      </c>
      <c r="F109" s="50">
        <v>0</v>
      </c>
      <c r="G109" s="50">
        <v>0</v>
      </c>
      <c r="H109" s="50">
        <v>0</v>
      </c>
      <c r="I109" s="50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50">
        <v>0</v>
      </c>
      <c r="P109" s="19">
        <f>SUM(B109:O109)</f>
        <v>0</v>
      </c>
      <c r="Q109" s="58"/>
      <c r="R109"/>
      <c r="S109"/>
    </row>
    <row r="110" spans="1:17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/>
      <c r="O110" s="19">
        <v>0</v>
      </c>
      <c r="P110" s="19"/>
      <c r="Q110" s="74"/>
    </row>
    <row r="111" spans="1:19" ht="18.75" customHeight="1">
      <c r="A111" s="16" t="s">
        <v>154</v>
      </c>
      <c r="B111" s="34">
        <v>462148.48</v>
      </c>
      <c r="C111" s="34">
        <v>665737.29</v>
      </c>
      <c r="D111" s="34">
        <v>876488.95</v>
      </c>
      <c r="E111" s="34">
        <v>-259703.26</v>
      </c>
      <c r="F111" s="34">
        <v>206476.59</v>
      </c>
      <c r="G111" s="34">
        <v>551227.6</v>
      </c>
      <c r="H111" s="34">
        <v>176663.65999999997</v>
      </c>
      <c r="I111" s="34">
        <v>129837.59</v>
      </c>
      <c r="J111" s="34">
        <v>81489.97</v>
      </c>
      <c r="K111" s="34">
        <v>29270.51</v>
      </c>
      <c r="L111" s="34">
        <v>72377.35</v>
      </c>
      <c r="M111" s="34">
        <v>30756.300000000003</v>
      </c>
      <c r="N111" s="34">
        <v>64527.84</v>
      </c>
      <c r="O111" s="34">
        <v>496979.49</v>
      </c>
      <c r="P111" s="34">
        <f aca="true" t="shared" si="3" ref="P111:P118">SUM(B111:O111)</f>
        <v>3584278.3599999994</v>
      </c>
      <c r="Q111" s="74"/>
      <c r="R111"/>
      <c r="S111"/>
    </row>
    <row r="112" spans="1:19" ht="18.75" customHeight="1">
      <c r="A112" s="16" t="s">
        <v>157</v>
      </c>
      <c r="B112" s="34">
        <v>-1575.7599999999998</v>
      </c>
      <c r="C112" s="34">
        <v>-24731.22</v>
      </c>
      <c r="D112" s="34">
        <v>-66709.62</v>
      </c>
      <c r="E112" s="19">
        <v>0</v>
      </c>
      <c r="F112" s="34">
        <v>22383.510000000002</v>
      </c>
      <c r="G112" s="34">
        <v>56097.56</v>
      </c>
      <c r="H112" s="34">
        <v>0</v>
      </c>
      <c r="I112" s="34">
        <v>-15616.39</v>
      </c>
      <c r="J112" s="34">
        <v>-23090.48</v>
      </c>
      <c r="K112" s="34">
        <v>-15927.45</v>
      </c>
      <c r="L112" s="34">
        <v>-4415.12</v>
      </c>
      <c r="M112" s="34">
        <v>-5993.19</v>
      </c>
      <c r="N112" s="19">
        <v>0</v>
      </c>
      <c r="O112" s="34">
        <v>-18340.54</v>
      </c>
      <c r="P112" s="34">
        <f t="shared" si="3"/>
        <v>-97918.69999999998</v>
      </c>
      <c r="Q112" s="75"/>
      <c r="R112"/>
      <c r="S112"/>
    </row>
    <row r="113" spans="1:17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/>
      <c r="O113" s="20">
        <v>0</v>
      </c>
      <c r="P113" s="30">
        <f t="shared" si="3"/>
        <v>0</v>
      </c>
      <c r="Q113" s="74"/>
    </row>
    <row r="114" spans="1:17" ht="18.75" customHeight="1">
      <c r="A114" s="16" t="s">
        <v>107</v>
      </c>
      <c r="B114" s="34">
        <v>35984386.75</v>
      </c>
      <c r="C114" s="34">
        <v>55727136.669999994</v>
      </c>
      <c r="D114" s="34">
        <v>61091191.03999999</v>
      </c>
      <c r="E114" s="34">
        <v>9608114.13</v>
      </c>
      <c r="F114" s="34">
        <v>22450316.88</v>
      </c>
      <c r="G114" s="34">
        <v>32154312.009999994</v>
      </c>
      <c r="H114" s="34">
        <v>27509754.580000002</v>
      </c>
      <c r="I114" s="34">
        <v>20662755.529999997</v>
      </c>
      <c r="J114" s="34">
        <v>8707998.790000001</v>
      </c>
      <c r="K114" s="34">
        <v>9369914.889999999</v>
      </c>
      <c r="L114" s="34">
        <v>19426387.420000006</v>
      </c>
      <c r="M114" s="34">
        <v>28388908.590000007</v>
      </c>
      <c r="N114" s="34">
        <v>64527.84</v>
      </c>
      <c r="O114" s="34">
        <v>32368133.029999994</v>
      </c>
      <c r="P114" s="40">
        <f t="shared" si="3"/>
        <v>363513838.15</v>
      </c>
      <c r="Q114" s="74"/>
    </row>
    <row r="115" spans="1:17" ht="18" customHeight="1">
      <c r="A115" s="16" t="s">
        <v>108</v>
      </c>
      <c r="B115" s="34">
        <v>35484971.809999995</v>
      </c>
      <c r="C115" s="34">
        <v>55057320.78999999</v>
      </c>
      <c r="D115" s="34">
        <v>60914645.359999985</v>
      </c>
      <c r="E115" s="34">
        <v>9608114.13</v>
      </c>
      <c r="F115" s="34">
        <v>22068388.1</v>
      </c>
      <c r="G115" s="34">
        <v>31405782.349999994</v>
      </c>
      <c r="H115" s="34">
        <v>27509754.580000002</v>
      </c>
      <c r="I115" s="34">
        <v>20416231.62</v>
      </c>
      <c r="J115" s="34">
        <v>8674991.929999998</v>
      </c>
      <c r="K115" s="34">
        <v>9150666.940000001</v>
      </c>
      <c r="L115" s="34">
        <v>19386870.240000006</v>
      </c>
      <c r="M115" s="34">
        <v>28139275.98</v>
      </c>
      <c r="N115" s="34">
        <v>64527.84</v>
      </c>
      <c r="O115" s="34">
        <v>32102017.409999996</v>
      </c>
      <c r="P115" s="40">
        <f t="shared" si="3"/>
        <v>359983559.0799999</v>
      </c>
      <c r="Q115" s="74"/>
    </row>
    <row r="116" spans="1:17" ht="18.75" customHeight="1">
      <c r="A116" s="16" t="s">
        <v>109</v>
      </c>
      <c r="B116" s="34">
        <v>499414.94</v>
      </c>
      <c r="C116" s="34">
        <v>669815.8799999998</v>
      </c>
      <c r="D116" s="34">
        <v>176545.68000000002</v>
      </c>
      <c r="E116" s="24">
        <v>0</v>
      </c>
      <c r="F116" s="34">
        <v>381928.78000000014</v>
      </c>
      <c r="G116" s="34">
        <v>748529.6599999997</v>
      </c>
      <c r="H116" s="34">
        <v>0</v>
      </c>
      <c r="I116" s="34">
        <v>246523.91000000006</v>
      </c>
      <c r="J116" s="34">
        <v>33006.86</v>
      </c>
      <c r="K116" s="34">
        <v>219247.94999999987</v>
      </c>
      <c r="L116" s="34">
        <v>39517.18000000001</v>
      </c>
      <c r="M116" s="34">
        <v>249632.60999999987</v>
      </c>
      <c r="N116" s="34">
        <v>0</v>
      </c>
      <c r="O116" s="34">
        <v>266115.62</v>
      </c>
      <c r="P116" s="40">
        <f t="shared" si="3"/>
        <v>3530279.0699999994</v>
      </c>
      <c r="Q116" s="74"/>
    </row>
    <row r="117" spans="1:18" ht="18.75" customHeight="1">
      <c r="A117" s="16" t="s">
        <v>110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56"/>
      <c r="L117" s="56"/>
      <c r="M117" s="56"/>
      <c r="N117" s="56"/>
      <c r="O117" s="19">
        <v>0</v>
      </c>
      <c r="P117" s="30">
        <f t="shared" si="3"/>
        <v>0</v>
      </c>
      <c r="Q117" s="74"/>
      <c r="R117" s="47"/>
    </row>
    <row r="118" spans="1:19" ht="18.75" customHeight="1">
      <c r="A118" s="16" t="s">
        <v>161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34">
        <v>-11125.24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34">
        <f t="shared" si="3"/>
        <v>-11125.24</v>
      </c>
      <c r="Q118" s="74"/>
      <c r="R118"/>
      <c r="S118"/>
    </row>
    <row r="119" spans="1:17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/>
      <c r="O119" s="20">
        <v>0</v>
      </c>
      <c r="P119" s="20"/>
      <c r="Q119" s="74"/>
    </row>
    <row r="120" spans="1:17" ht="18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74"/>
    </row>
    <row r="121" spans="1:16" ht="18.75" customHeight="1">
      <c r="A121" s="8"/>
      <c r="B121" s="39">
        <v>0</v>
      </c>
      <c r="C121" s="39">
        <v>0</v>
      </c>
      <c r="D121" s="39">
        <v>0</v>
      </c>
      <c r="E121" s="39"/>
      <c r="F121" s="39"/>
      <c r="G121" s="39">
        <v>0</v>
      </c>
      <c r="H121" s="39">
        <v>0</v>
      </c>
      <c r="I121" s="39">
        <v>0</v>
      </c>
      <c r="J121" s="39">
        <v>0</v>
      </c>
      <c r="K121" s="39">
        <v>0</v>
      </c>
      <c r="L121" s="39">
        <v>0</v>
      </c>
      <c r="M121" s="39">
        <v>0</v>
      </c>
      <c r="N121" s="39">
        <v>0</v>
      </c>
      <c r="O121" s="39">
        <v>0</v>
      </c>
      <c r="P121" s="39"/>
    </row>
    <row r="122" spans="1:17" ht="18.75" customHeight="1">
      <c r="A122" s="25" t="s">
        <v>111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7">
        <v>0</v>
      </c>
      <c r="L122" s="37">
        <v>0</v>
      </c>
      <c r="M122" s="37">
        <v>0</v>
      </c>
      <c r="N122" s="37">
        <v>0</v>
      </c>
      <c r="O122" s="18">
        <v>0</v>
      </c>
      <c r="P122" s="38">
        <f>SUM(P123:P154)</f>
        <v>363513838.21</v>
      </c>
      <c r="Q122" s="44"/>
    </row>
    <row r="123" spans="1:16" ht="18.75" customHeight="1">
      <c r="A123" s="26" t="s">
        <v>112</v>
      </c>
      <c r="B123" s="34">
        <v>4434042.800000002</v>
      </c>
      <c r="C123" s="37">
        <v>0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8">
        <f aca="true" t="shared" si="4" ref="P123:P143">SUM(B123:O123)</f>
        <v>4434042.800000002</v>
      </c>
    </row>
    <row r="124" spans="1:16" ht="18.75" customHeight="1">
      <c r="A124" s="26" t="s">
        <v>113</v>
      </c>
      <c r="B124" s="34">
        <v>31550343.99</v>
      </c>
      <c r="C124" s="37">
        <v>0</v>
      </c>
      <c r="D124" s="37">
        <v>0</v>
      </c>
      <c r="E124" s="37">
        <v>0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8">
        <f t="shared" si="4"/>
        <v>31550343.99</v>
      </c>
    </row>
    <row r="125" spans="1:16" ht="18.75" customHeight="1">
      <c r="A125" s="26" t="s">
        <v>114</v>
      </c>
      <c r="B125" s="37">
        <v>0</v>
      </c>
      <c r="C125" s="34">
        <v>55727136.65</v>
      </c>
      <c r="D125" s="37">
        <v>0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8">
        <f t="shared" si="4"/>
        <v>55727136.65</v>
      </c>
    </row>
    <row r="126" spans="1:16" ht="18.75" customHeight="1">
      <c r="A126" s="26" t="s">
        <v>115</v>
      </c>
      <c r="B126" s="37">
        <v>0</v>
      </c>
      <c r="C126" s="37">
        <v>0</v>
      </c>
      <c r="D126" s="37">
        <v>0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8">
        <f t="shared" si="4"/>
        <v>0</v>
      </c>
    </row>
    <row r="127" spans="1:16" ht="18.75" customHeight="1">
      <c r="A127" s="26" t="s">
        <v>116</v>
      </c>
      <c r="B127" s="37">
        <v>0</v>
      </c>
      <c r="C127" s="37">
        <v>0</v>
      </c>
      <c r="D127" s="37">
        <v>0</v>
      </c>
      <c r="E127" s="37">
        <v>0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8">
        <f t="shared" si="4"/>
        <v>0</v>
      </c>
    </row>
    <row r="128" spans="1:16" ht="18.75" customHeight="1">
      <c r="A128" s="26" t="s">
        <v>117</v>
      </c>
      <c r="B128" s="37">
        <v>0</v>
      </c>
      <c r="C128" s="37">
        <v>0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8">
        <f t="shared" si="4"/>
        <v>0</v>
      </c>
    </row>
    <row r="129" spans="1:16" ht="18.75" customHeight="1">
      <c r="A129" s="26" t="s">
        <v>118</v>
      </c>
      <c r="B129" s="37">
        <v>0</v>
      </c>
      <c r="C129" s="37">
        <v>0</v>
      </c>
      <c r="D129" s="37">
        <v>0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8">
        <f t="shared" si="4"/>
        <v>0</v>
      </c>
    </row>
    <row r="130" spans="1:16" ht="18.75" customHeight="1">
      <c r="A130" s="26" t="s">
        <v>119</v>
      </c>
      <c r="B130" s="37">
        <v>0</v>
      </c>
      <c r="C130" s="37">
        <v>0</v>
      </c>
      <c r="D130" s="37"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8">
        <f t="shared" si="4"/>
        <v>0</v>
      </c>
    </row>
    <row r="131" spans="1:16" ht="18.75" customHeight="1">
      <c r="A131" s="26" t="s">
        <v>120</v>
      </c>
      <c r="B131" s="37">
        <v>0</v>
      </c>
      <c r="C131" s="37">
        <v>0</v>
      </c>
      <c r="D131" s="37">
        <v>0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8">
        <f t="shared" si="4"/>
        <v>0</v>
      </c>
    </row>
    <row r="132" spans="1:16" ht="18.75" customHeight="1">
      <c r="A132" s="26" t="s">
        <v>121</v>
      </c>
      <c r="B132" s="37">
        <v>0</v>
      </c>
      <c r="C132" s="37">
        <v>0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8">
        <f t="shared" si="4"/>
        <v>0</v>
      </c>
    </row>
    <row r="133" spans="1:16" ht="18.75" customHeight="1">
      <c r="A133" s="26" t="s">
        <v>122</v>
      </c>
      <c r="B133" s="57">
        <v>0</v>
      </c>
      <c r="C133" s="57">
        <v>0</v>
      </c>
      <c r="D133" s="57">
        <v>0</v>
      </c>
      <c r="E133" s="57">
        <v>0</v>
      </c>
      <c r="F133" s="57">
        <v>0</v>
      </c>
      <c r="G133" s="57">
        <v>0</v>
      </c>
      <c r="H133" s="37">
        <v>0</v>
      </c>
      <c r="I133" s="37">
        <v>0</v>
      </c>
      <c r="J133" s="57">
        <v>0</v>
      </c>
      <c r="K133" s="37">
        <v>0</v>
      </c>
      <c r="L133" s="37">
        <v>0</v>
      </c>
      <c r="M133" s="37">
        <v>0</v>
      </c>
      <c r="N133" s="37">
        <v>0</v>
      </c>
      <c r="O133" s="57">
        <v>0</v>
      </c>
      <c r="P133" s="38">
        <f t="shared" si="4"/>
        <v>0</v>
      </c>
    </row>
    <row r="134" spans="1:16" ht="18.75" customHeight="1">
      <c r="A134" s="26" t="s">
        <v>123</v>
      </c>
      <c r="B134" s="37">
        <v>0</v>
      </c>
      <c r="C134" s="37">
        <v>0</v>
      </c>
      <c r="D134" s="37"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5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8">
        <f t="shared" si="4"/>
        <v>0</v>
      </c>
    </row>
    <row r="135" spans="1:16" ht="18.75" customHeight="1">
      <c r="A135" s="26" t="s">
        <v>124</v>
      </c>
      <c r="B135" s="37">
        <v>0</v>
      </c>
      <c r="C135" s="37">
        <v>0</v>
      </c>
      <c r="D135" s="37">
        <v>0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5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8">
        <f t="shared" si="4"/>
        <v>0</v>
      </c>
    </row>
    <row r="136" spans="1:16" ht="18.75" customHeight="1">
      <c r="A136" s="26" t="s">
        <v>125</v>
      </c>
      <c r="B136" s="37">
        <v>0</v>
      </c>
      <c r="C136" s="37">
        <v>0</v>
      </c>
      <c r="D136" s="37">
        <v>0</v>
      </c>
      <c r="E136" s="37">
        <v>0</v>
      </c>
      <c r="F136" s="37">
        <v>0</v>
      </c>
      <c r="G136" s="37">
        <v>0</v>
      </c>
      <c r="H136" s="37">
        <v>0</v>
      </c>
      <c r="I136" s="37">
        <v>0</v>
      </c>
      <c r="J136" s="5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8">
        <f t="shared" si="4"/>
        <v>0</v>
      </c>
    </row>
    <row r="137" spans="1:16" ht="18.75" customHeight="1">
      <c r="A137" s="26" t="s">
        <v>126</v>
      </c>
      <c r="B137" s="37">
        <v>0</v>
      </c>
      <c r="C137" s="37">
        <v>0</v>
      </c>
      <c r="D137" s="37">
        <v>0</v>
      </c>
      <c r="E137" s="37">
        <v>0</v>
      </c>
      <c r="F137" s="37">
        <v>0</v>
      </c>
      <c r="G137" s="37">
        <v>0</v>
      </c>
      <c r="H137" s="37">
        <v>0</v>
      </c>
      <c r="I137" s="37">
        <v>0</v>
      </c>
      <c r="J137" s="5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8">
        <f t="shared" si="4"/>
        <v>0</v>
      </c>
    </row>
    <row r="138" spans="1:16" ht="18.75" customHeight="1">
      <c r="A138" s="26" t="s">
        <v>127</v>
      </c>
      <c r="B138" s="37">
        <v>0</v>
      </c>
      <c r="C138" s="37">
        <v>0</v>
      </c>
      <c r="D138" s="37">
        <v>0</v>
      </c>
      <c r="E138" s="37">
        <v>0</v>
      </c>
      <c r="F138" s="37">
        <v>0</v>
      </c>
      <c r="G138" s="37">
        <v>0</v>
      </c>
      <c r="H138" s="37">
        <v>0</v>
      </c>
      <c r="I138" s="37">
        <v>0</v>
      </c>
      <c r="J138" s="5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8">
        <f t="shared" si="4"/>
        <v>0</v>
      </c>
    </row>
    <row r="139" spans="1:19" ht="18.75" customHeight="1">
      <c r="A139" s="26" t="s">
        <v>128</v>
      </c>
      <c r="B139" s="37">
        <v>0</v>
      </c>
      <c r="C139" s="37">
        <v>0</v>
      </c>
      <c r="D139" s="37">
        <v>0</v>
      </c>
      <c r="E139" s="37">
        <v>0</v>
      </c>
      <c r="F139" s="37">
        <v>0</v>
      </c>
      <c r="G139" s="37">
        <v>0</v>
      </c>
      <c r="H139" s="37">
        <v>0</v>
      </c>
      <c r="I139" s="37">
        <v>0</v>
      </c>
      <c r="J139" s="57">
        <v>0</v>
      </c>
      <c r="K139" s="37">
        <v>0</v>
      </c>
      <c r="L139" s="37">
        <v>0</v>
      </c>
      <c r="M139" s="37">
        <v>0</v>
      </c>
      <c r="N139" s="37">
        <v>0</v>
      </c>
      <c r="O139" s="34">
        <v>11563553.450000001</v>
      </c>
      <c r="P139" s="38">
        <f t="shared" si="4"/>
        <v>11563553.450000001</v>
      </c>
      <c r="S139"/>
    </row>
    <row r="140" spans="1:19" ht="18.75" customHeight="1">
      <c r="A140" s="26" t="s">
        <v>129</v>
      </c>
      <c r="B140" s="37">
        <v>0</v>
      </c>
      <c r="C140" s="37">
        <v>0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57">
        <v>0</v>
      </c>
      <c r="K140" s="37">
        <v>0</v>
      </c>
      <c r="L140" s="37">
        <v>0</v>
      </c>
      <c r="M140" s="37">
        <v>0</v>
      </c>
      <c r="N140" s="37">
        <v>0</v>
      </c>
      <c r="O140" s="34">
        <v>20804579.599999998</v>
      </c>
      <c r="P140" s="38">
        <f t="shared" si="4"/>
        <v>20804579.599999998</v>
      </c>
      <c r="S140"/>
    </row>
    <row r="141" spans="1:16" ht="18.75" customHeight="1">
      <c r="A141" s="26" t="s">
        <v>130</v>
      </c>
      <c r="B141" s="37">
        <v>0</v>
      </c>
      <c r="C141" s="37">
        <v>0</v>
      </c>
      <c r="D141" s="37">
        <v>0</v>
      </c>
      <c r="E141" s="34">
        <v>9608114.13</v>
      </c>
      <c r="F141" s="37">
        <v>0</v>
      </c>
      <c r="G141" s="37">
        <v>0</v>
      </c>
      <c r="H141" s="37">
        <v>0</v>
      </c>
      <c r="I141" s="37">
        <v>0</v>
      </c>
      <c r="J141" s="5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8">
        <f t="shared" si="4"/>
        <v>9608114.13</v>
      </c>
    </row>
    <row r="142" spans="1:16" ht="18.75" customHeight="1">
      <c r="A142" s="26" t="s">
        <v>131</v>
      </c>
      <c r="B142" s="37">
        <v>0</v>
      </c>
      <c r="C142" s="37">
        <v>0</v>
      </c>
      <c r="D142" s="37">
        <v>0</v>
      </c>
      <c r="E142" s="37">
        <v>0</v>
      </c>
      <c r="F142" s="34">
        <v>22450316.919999998</v>
      </c>
      <c r="G142" s="37">
        <v>0</v>
      </c>
      <c r="H142" s="37">
        <v>0</v>
      </c>
      <c r="I142" s="37">
        <v>0</v>
      </c>
      <c r="J142" s="5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8">
        <f t="shared" si="4"/>
        <v>22450316.919999998</v>
      </c>
    </row>
    <row r="143" spans="1:18" ht="18.75" customHeight="1">
      <c r="A143" s="26" t="s">
        <v>132</v>
      </c>
      <c r="B143" s="37">
        <v>0</v>
      </c>
      <c r="C143" s="37">
        <v>0</v>
      </c>
      <c r="D143" s="37">
        <v>0</v>
      </c>
      <c r="E143" s="37">
        <v>0</v>
      </c>
      <c r="F143" s="37">
        <v>0</v>
      </c>
      <c r="G143" s="37">
        <v>0</v>
      </c>
      <c r="H143" s="34">
        <v>27509754.57</v>
      </c>
      <c r="I143" s="37">
        <v>0</v>
      </c>
      <c r="J143" s="5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8">
        <f t="shared" si="4"/>
        <v>27509754.57</v>
      </c>
      <c r="Q143" s="67"/>
      <c r="R143" s="67"/>
    </row>
    <row r="144" spans="1:16" ht="18.75" customHeight="1">
      <c r="A144" s="26" t="s">
        <v>139</v>
      </c>
      <c r="B144" s="37">
        <v>0</v>
      </c>
      <c r="C144" s="37">
        <v>0</v>
      </c>
      <c r="D144" s="37">
        <v>0</v>
      </c>
      <c r="E144" s="37">
        <v>0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8">
        <f aca="true" t="shared" si="5" ref="P144:P154">SUM(B144:O144)</f>
        <v>0</v>
      </c>
    </row>
    <row r="145" spans="1:16" ht="18" customHeight="1">
      <c r="A145" s="26" t="s">
        <v>140</v>
      </c>
      <c r="B145" s="37">
        <v>0</v>
      </c>
      <c r="C145" s="37">
        <v>0</v>
      </c>
      <c r="D145" s="37">
        <v>0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4">
        <v>64527.84</v>
      </c>
      <c r="O145" s="37">
        <v>0</v>
      </c>
      <c r="P145" s="38">
        <f t="shared" si="5"/>
        <v>64527.84</v>
      </c>
    </row>
    <row r="146" spans="1:16" ht="18" customHeight="1">
      <c r="A146" s="26" t="s">
        <v>141</v>
      </c>
      <c r="B146" s="37">
        <v>0</v>
      </c>
      <c r="C146" s="37">
        <v>0</v>
      </c>
      <c r="D146" s="37">
        <v>0</v>
      </c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4">
        <v>8707998.78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8">
        <f t="shared" si="5"/>
        <v>8707998.78</v>
      </c>
    </row>
    <row r="147" spans="1:16" ht="18" customHeight="1">
      <c r="A147" s="26" t="s">
        <v>142</v>
      </c>
      <c r="B147" s="37">
        <v>0</v>
      </c>
      <c r="C147" s="37">
        <v>0</v>
      </c>
      <c r="D147" s="37">
        <v>0</v>
      </c>
      <c r="E147" s="37">
        <v>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4">
        <v>9369914.889999999</v>
      </c>
      <c r="L147" s="37">
        <v>0</v>
      </c>
      <c r="M147" s="37">
        <v>0</v>
      </c>
      <c r="N147" s="37">
        <v>0</v>
      </c>
      <c r="O147" s="37">
        <v>0</v>
      </c>
      <c r="P147" s="38">
        <f t="shared" si="5"/>
        <v>9369914.889999999</v>
      </c>
    </row>
    <row r="148" spans="1:17" ht="18" customHeight="1">
      <c r="A148" s="26" t="s">
        <v>143</v>
      </c>
      <c r="B148" s="37">
        <v>0</v>
      </c>
      <c r="C148" s="37">
        <v>0</v>
      </c>
      <c r="D148" s="37">
        <v>0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/>
      <c r="M148" s="37">
        <v>0</v>
      </c>
      <c r="N148" s="37">
        <v>0</v>
      </c>
      <c r="O148" s="37">
        <v>0</v>
      </c>
      <c r="P148" s="38">
        <f t="shared" si="5"/>
        <v>0</v>
      </c>
      <c r="Q148"/>
    </row>
    <row r="149" spans="1:16" ht="18" customHeight="1">
      <c r="A149" s="26" t="s">
        <v>147</v>
      </c>
      <c r="B149" s="37">
        <v>0</v>
      </c>
      <c r="C149" s="37">
        <v>0</v>
      </c>
      <c r="D149" s="37">
        <v>0</v>
      </c>
      <c r="E149" s="37">
        <v>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8">
        <f t="shared" si="5"/>
        <v>0</v>
      </c>
    </row>
    <row r="150" spans="1:16" ht="18" customHeight="1">
      <c r="A150" s="26" t="s">
        <v>148</v>
      </c>
      <c r="B150" s="37">
        <v>0</v>
      </c>
      <c r="C150" s="37">
        <v>0</v>
      </c>
      <c r="D150" s="37">
        <v>0</v>
      </c>
      <c r="E150" s="37">
        <v>0</v>
      </c>
      <c r="F150" s="37">
        <v>0</v>
      </c>
      <c r="G150" s="34">
        <v>32154311.999999985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8">
        <f t="shared" si="5"/>
        <v>32154311.999999985</v>
      </c>
    </row>
    <row r="151" spans="1:16" ht="18" customHeight="1">
      <c r="A151" s="26" t="s">
        <v>149</v>
      </c>
      <c r="B151" s="37">
        <v>0</v>
      </c>
      <c r="C151" s="37">
        <v>0</v>
      </c>
      <c r="D151" s="37">
        <v>0</v>
      </c>
      <c r="E151" s="37">
        <v>0</v>
      </c>
      <c r="F151" s="37">
        <v>0</v>
      </c>
      <c r="G151" s="37">
        <v>0</v>
      </c>
      <c r="H151" s="37">
        <v>0</v>
      </c>
      <c r="I151" s="34">
        <v>20662755.539999995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8">
        <f t="shared" si="5"/>
        <v>20662755.539999995</v>
      </c>
    </row>
    <row r="152" spans="1:16" ht="18" customHeight="1">
      <c r="A152" s="26" t="s">
        <v>150</v>
      </c>
      <c r="B152" s="37">
        <v>0</v>
      </c>
      <c r="C152" s="37">
        <v>0</v>
      </c>
      <c r="D152" s="37"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4">
        <v>19426387.450000003</v>
      </c>
      <c r="M152" s="37">
        <v>0</v>
      </c>
      <c r="N152" s="37">
        <v>0</v>
      </c>
      <c r="O152" s="37">
        <v>0</v>
      </c>
      <c r="P152" s="38">
        <f t="shared" si="5"/>
        <v>19426387.450000003</v>
      </c>
    </row>
    <row r="153" spans="1:16" ht="18" customHeight="1">
      <c r="A153" s="26" t="s">
        <v>151</v>
      </c>
      <c r="B153" s="37">
        <v>0</v>
      </c>
      <c r="C153" s="37">
        <v>0</v>
      </c>
      <c r="D153" s="34">
        <v>61091191.07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8">
        <f t="shared" si="5"/>
        <v>61091191.07</v>
      </c>
    </row>
    <row r="154" spans="1:16" ht="18" customHeight="1">
      <c r="A154" s="72" t="s">
        <v>153</v>
      </c>
      <c r="B154" s="70">
        <v>0</v>
      </c>
      <c r="C154" s="70">
        <v>0</v>
      </c>
      <c r="D154" s="70">
        <v>0</v>
      </c>
      <c r="E154" s="70">
        <v>0</v>
      </c>
      <c r="F154" s="70">
        <v>0</v>
      </c>
      <c r="G154" s="70">
        <v>0</v>
      </c>
      <c r="H154" s="70">
        <v>0</v>
      </c>
      <c r="I154" s="70">
        <v>0</v>
      </c>
      <c r="J154" s="70">
        <v>0</v>
      </c>
      <c r="K154" s="70">
        <v>0</v>
      </c>
      <c r="L154" s="70">
        <v>0</v>
      </c>
      <c r="M154" s="71">
        <v>28388908.53000001</v>
      </c>
      <c r="N154" s="70">
        <v>0</v>
      </c>
      <c r="O154" s="70">
        <v>0</v>
      </c>
      <c r="P154" s="69">
        <f t="shared" si="5"/>
        <v>28388908.53000001</v>
      </c>
    </row>
    <row r="155" ht="18" customHeight="1">
      <c r="A155" s="73" t="s">
        <v>162</v>
      </c>
    </row>
    <row r="156" ht="18" customHeight="1">
      <c r="A156" s="73" t="s">
        <v>163</v>
      </c>
    </row>
    <row r="157" ht="18" customHeight="1">
      <c r="A157" s="73" t="s">
        <v>164</v>
      </c>
    </row>
    <row r="158" ht="18" customHeight="1">
      <c r="A158" s="73" t="s">
        <v>165</v>
      </c>
    </row>
    <row r="159" ht="18" customHeight="1">
      <c r="A159" s="73" t="s">
        <v>166</v>
      </c>
    </row>
    <row r="160" ht="18" customHeight="1"/>
  </sheetData>
  <sheetProtection/>
  <mergeCells count="5">
    <mergeCell ref="A1:P1"/>
    <mergeCell ref="A2:P2"/>
    <mergeCell ref="A4:A6"/>
    <mergeCell ref="P4:P6"/>
    <mergeCell ref="B4:O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2019-07-10T19:56:31Z</dcterms:modified>
  <cp:category/>
  <cp:version/>
  <cp:contentType/>
  <cp:contentStatus/>
</cp:coreProperties>
</file>