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<sst xmlns="http://schemas.openxmlformats.org/spreadsheetml/2006/main" count="99" uniqueCount="97">
  <si>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</si>
  <si>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</si>
  <si>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</si>
  <si>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</si>
  <si>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</si>
  <si>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</si>
  <si>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</si>
  <si>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</si>
  <si>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</si>
  <si>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</si>
  <si>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</si>
  <si>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</si>
  <si>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</si>
  <si>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</si>
  <si>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</si>
  <si>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</si>
  <si>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</si>
  <si>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</si>
  <si>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</si>
  <si>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</si>
  <si>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</si>
  <si>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</si>
  <si>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</si>
  <si>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</si>
  <si>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</si>
  <si>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</si>
  <si>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</si>
  <si>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</si>
  <si>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</si>
  <si>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</si>
  <si>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</si>
  <si>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</si>
  <si>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</si>
  <si>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</si>
  <si>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</si>
  <si>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</si>
  <si>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</si>
  <si>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</si>
  <si>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</si>
  <si>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</si>
  <si>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</si>
  <si>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</si>
  <si>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</si>
  <si>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</si>
  <si>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</si>
  <si>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</si>
  <si>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</si>
  <si>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</si>
  <si>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</si>
  <si>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</si>
  <si>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</si>
  <si>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</si>
  <si>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</si>
  <si>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</si>
  <si>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</si>
  <si>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</si>
  <si>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</si>
  <si>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</si>
  <si>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</si>
  <si>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</si>
  <si>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</si>
  <si>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</si>
  <si>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</si>
  <si>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</si>
  <si>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</si>
  <si>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</si>
  <si>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</si>
  <si>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</si>
  <si>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</si>
  <si>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</si>
  <si>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</si>
  <si>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</si>
  <si>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</si>
  <si>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</si>
  <si>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</si>
  <si>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</si>
  <si>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</si>
  <si>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</si>
  <si>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</si>
  <si>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</si>
  <si>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</si>
  <si>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</si>
  <si>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</si>
  <si>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</si>
  <si>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</si>
  <si>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</si>
  <si>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</si>
  <si>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</si>
  <si>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</si>
  <si>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</si>
  <si>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</si>
  <si>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</si>
  <si>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</si>
  <si>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</si>
  <si>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</si>
  <si>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</si>
  <si>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15/01/19 - VENCIMENTO 22/01/19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</si>
</sst>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0" sqref="D70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437650</v>
      </c>
      <c r="C7" s="10">
        <f t="shared" si="0"/>
        <v>318727</v>
      </c>
      <c r="D7" s="10">
        <f t="shared" si="0"/>
        <v>340121</v>
      </c>
      <c r="E7" s="10">
        <f t="shared" si="0"/>
        <v>61610</v>
      </c>
      <c r="F7" s="10">
        <f t="shared" si="0"/>
        <v>291669</v>
      </c>
      <c r="G7" s="10">
        <f t="shared" si="0"/>
        <v>456550</v>
      </c>
      <c r="H7" s="10">
        <f t="shared" si="0"/>
        <v>316720</v>
      </c>
      <c r="I7" s="10">
        <f t="shared" si="0"/>
        <v>66524</v>
      </c>
      <c r="J7" s="10">
        <f t="shared" si="0"/>
        <v>376835</v>
      </c>
      <c r="K7" s="10">
        <f t="shared" si="0"/>
        <v>270024</v>
      </c>
      <c r="L7" s="10">
        <f t="shared" si="0"/>
        <v>331063</v>
      </c>
      <c r="M7" s="10">
        <f t="shared" si="0"/>
        <v>124940</v>
      </c>
      <c r="N7" s="10">
        <f t="shared" si="0"/>
        <v>86802</v>
      </c>
      <c r="O7" s="10">
        <f>+O8+O18+O22</f>
        <v>3479235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221228</v>
      </c>
      <c r="C8" s="12">
        <f t="shared" si="1"/>
        <v>170022</v>
      </c>
      <c r="D8" s="12">
        <f t="shared" si="1"/>
        <v>198727</v>
      </c>
      <c r="E8" s="12">
        <f t="shared" si="1"/>
        <v>32376</v>
      </c>
      <c r="F8" s="12">
        <f t="shared" si="1"/>
        <v>158111</v>
      </c>
      <c r="G8" s="12">
        <f t="shared" si="1"/>
        <v>249293</v>
      </c>
      <c r="H8" s="12">
        <f t="shared" si="1"/>
        <v>163492</v>
      </c>
      <c r="I8" s="12">
        <f t="shared" si="1"/>
        <v>34794</v>
      </c>
      <c r="J8" s="12">
        <f t="shared" si="1"/>
        <v>207866</v>
      </c>
      <c r="K8" s="12">
        <f t="shared" si="1"/>
        <v>145582</v>
      </c>
      <c r="L8" s="12">
        <f t="shared" si="1"/>
        <v>169349</v>
      </c>
      <c r="M8" s="12">
        <f t="shared" si="1"/>
        <v>70465</v>
      </c>
      <c r="N8" s="12">
        <f t="shared" si="1"/>
        <v>52500</v>
      </c>
      <c r="O8" s="12">
        <f>SUM(B8:N8)</f>
        <v>1873805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20156</v>
      </c>
      <c r="C9" s="14">
        <v>19939</v>
      </c>
      <c r="D9" s="14">
        <v>14943</v>
      </c>
      <c r="E9" s="14">
        <v>2888</v>
      </c>
      <c r="F9" s="14">
        <v>12616</v>
      </c>
      <c r="G9" s="14">
        <v>21425</v>
      </c>
      <c r="H9" s="14">
        <v>18724</v>
      </c>
      <c r="I9" s="14">
        <v>3971</v>
      </c>
      <c r="J9" s="14">
        <v>11936</v>
      </c>
      <c r="K9" s="14">
        <v>15469</v>
      </c>
      <c r="L9" s="14">
        <v>12289</v>
      </c>
      <c r="M9" s="14">
        <v>7240</v>
      </c>
      <c r="N9" s="14">
        <v>5828</v>
      </c>
      <c r="O9" s="12">
        <f aca="true" t="shared" si="2" ref="O9:O17">SUM(B9:N9)</f>
        <v>167424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193038</v>
      </c>
      <c r="C10" s="14">
        <f>C11+C12+C13</f>
        <v>143849</v>
      </c>
      <c r="D10" s="14">
        <f>D11+D12+D13</f>
        <v>176814</v>
      </c>
      <c r="E10" s="14">
        <f>E11+E12+E13</f>
        <v>28335</v>
      </c>
      <c r="F10" s="14">
        <f aca="true" t="shared" si="3" ref="F10:N10">F11+F12+F13</f>
        <v>139342</v>
      </c>
      <c r="G10" s="14">
        <f t="shared" si="3"/>
        <v>217584</v>
      </c>
      <c r="H10" s="14">
        <f>H11+H12+H13</f>
        <v>138903</v>
      </c>
      <c r="I10" s="14">
        <f>I11+I12+I13</f>
        <v>29523</v>
      </c>
      <c r="J10" s="14">
        <f>J11+J12+J13</f>
        <v>187756</v>
      </c>
      <c r="K10" s="14">
        <f>K11+K12+K13</f>
        <v>124554</v>
      </c>
      <c r="L10" s="14">
        <f>L11+L12+L13</f>
        <v>149851</v>
      </c>
      <c r="M10" s="14">
        <f t="shared" si="3"/>
        <v>60869</v>
      </c>
      <c r="N10" s="14">
        <f t="shared" si="3"/>
        <v>45197</v>
      </c>
      <c r="O10" s="12">
        <f t="shared" si="2"/>
        <v>1635615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97588</v>
      </c>
      <c r="C11" s="14">
        <v>74398</v>
      </c>
      <c r="D11" s="14">
        <v>86401</v>
      </c>
      <c r="E11" s="14">
        <v>14540</v>
      </c>
      <c r="F11" s="14">
        <v>69007</v>
      </c>
      <c r="G11" s="14">
        <v>109249</v>
      </c>
      <c r="H11" s="14">
        <v>72352</v>
      </c>
      <c r="I11" s="14">
        <v>15490</v>
      </c>
      <c r="J11" s="14">
        <v>95443</v>
      </c>
      <c r="K11" s="14">
        <v>62579</v>
      </c>
      <c r="L11" s="14">
        <v>75422</v>
      </c>
      <c r="M11" s="14">
        <v>29867</v>
      </c>
      <c r="N11" s="14">
        <v>21560</v>
      </c>
      <c r="O11" s="12">
        <f t="shared" si="2"/>
        <v>823896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93836</v>
      </c>
      <c r="C12" s="14">
        <v>67807</v>
      </c>
      <c r="D12" s="14">
        <v>89383</v>
      </c>
      <c r="E12" s="14">
        <v>13520</v>
      </c>
      <c r="F12" s="14">
        <v>69016</v>
      </c>
      <c r="G12" s="14">
        <v>105793</v>
      </c>
      <c r="H12" s="14">
        <v>65270</v>
      </c>
      <c r="I12" s="14">
        <v>13756</v>
      </c>
      <c r="J12" s="14">
        <v>91151</v>
      </c>
      <c r="K12" s="14">
        <v>60851</v>
      </c>
      <c r="L12" s="14">
        <v>73162</v>
      </c>
      <c r="M12" s="14">
        <v>30433</v>
      </c>
      <c r="N12" s="14">
        <v>23302</v>
      </c>
      <c r="O12" s="12">
        <f t="shared" si="2"/>
        <v>797280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1614</v>
      </c>
      <c r="C13" s="14">
        <v>1644</v>
      </c>
      <c r="D13" s="14">
        <v>1030</v>
      </c>
      <c r="E13" s="14">
        <v>275</v>
      </c>
      <c r="F13" s="14">
        <v>1319</v>
      </c>
      <c r="G13" s="14">
        <v>2542</v>
      </c>
      <c r="H13" s="14">
        <v>1281</v>
      </c>
      <c r="I13" s="14">
        <v>277</v>
      </c>
      <c r="J13" s="14">
        <v>1162</v>
      </c>
      <c r="K13" s="14">
        <v>1124</v>
      </c>
      <c r="L13" s="14">
        <v>1267</v>
      </c>
      <c r="M13" s="14">
        <v>569</v>
      </c>
      <c r="N13" s="14">
        <v>335</v>
      </c>
      <c r="O13" s="12">
        <f t="shared" si="2"/>
        <v>14439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8034</v>
      </c>
      <c r="C14" s="14">
        <f>C15+C16+C17</f>
        <v>6234</v>
      </c>
      <c r="D14" s="14">
        <f>D15+D16+D17</f>
        <v>6970</v>
      </c>
      <c r="E14" s="14">
        <f>E15+E16+E17</f>
        <v>1153</v>
      </c>
      <c r="F14" s="14">
        <f aca="true" t="shared" si="4" ref="F14:N14">F15+F16+F17</f>
        <v>6153</v>
      </c>
      <c r="G14" s="14">
        <f t="shared" si="4"/>
        <v>10284</v>
      </c>
      <c r="H14" s="14">
        <f>H15+H16+H17</f>
        <v>5865</v>
      </c>
      <c r="I14" s="14">
        <f>I15+I16+I17</f>
        <v>1300</v>
      </c>
      <c r="J14" s="14">
        <f>J15+J16+J17</f>
        <v>8174</v>
      </c>
      <c r="K14" s="14">
        <f>K15+K16+K17</f>
        <v>5559</v>
      </c>
      <c r="L14" s="14">
        <f>L15+L16+L17</f>
        <v>7209</v>
      </c>
      <c r="M14" s="14">
        <f t="shared" si="4"/>
        <v>2356</v>
      </c>
      <c r="N14" s="14">
        <f t="shared" si="4"/>
        <v>1475</v>
      </c>
      <c r="O14" s="12">
        <f t="shared" si="2"/>
        <v>70766</v>
      </c>
    </row>
    <row r="15" spans="1:26" ht="18.75" customHeight="1">
      <c r="A15" s="15" t="s">
        <v>13</v>
      </c>
      <c r="B15" s="14">
        <v>8018</v>
      </c>
      <c r="C15" s="14">
        <v>6221</v>
      </c>
      <c r="D15" s="14">
        <v>6967</v>
      </c>
      <c r="E15" s="14">
        <v>1152</v>
      </c>
      <c r="F15" s="14">
        <v>6135</v>
      </c>
      <c r="G15" s="14">
        <v>10274</v>
      </c>
      <c r="H15" s="14">
        <v>5856</v>
      </c>
      <c r="I15" s="14">
        <v>1298</v>
      </c>
      <c r="J15" s="14">
        <v>8162</v>
      </c>
      <c r="K15" s="14">
        <v>5544</v>
      </c>
      <c r="L15" s="14">
        <v>7191</v>
      </c>
      <c r="M15" s="14">
        <v>2349</v>
      </c>
      <c r="N15" s="14">
        <v>1472</v>
      </c>
      <c r="O15" s="12">
        <f t="shared" si="2"/>
        <v>70639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8</v>
      </c>
      <c r="D16" s="14">
        <v>1</v>
      </c>
      <c r="E16" s="14">
        <v>0</v>
      </c>
      <c r="F16" s="14">
        <v>12</v>
      </c>
      <c r="G16" s="14">
        <v>6</v>
      </c>
      <c r="H16" s="14">
        <v>6</v>
      </c>
      <c r="I16" s="14">
        <v>1</v>
      </c>
      <c r="J16" s="14">
        <v>4</v>
      </c>
      <c r="K16" s="14">
        <v>8</v>
      </c>
      <c r="L16" s="14">
        <v>9</v>
      </c>
      <c r="M16" s="14">
        <v>5</v>
      </c>
      <c r="N16" s="14">
        <v>2</v>
      </c>
      <c r="O16" s="12">
        <f t="shared" si="2"/>
        <v>71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5</v>
      </c>
      <c r="D17" s="14">
        <v>2</v>
      </c>
      <c r="E17" s="14">
        <v>1</v>
      </c>
      <c r="F17" s="14">
        <v>6</v>
      </c>
      <c r="G17" s="14">
        <v>4</v>
      </c>
      <c r="H17" s="14">
        <v>3</v>
      </c>
      <c r="I17" s="14">
        <v>1</v>
      </c>
      <c r="J17" s="14">
        <v>8</v>
      </c>
      <c r="K17" s="14">
        <v>7</v>
      </c>
      <c r="L17" s="14">
        <v>9</v>
      </c>
      <c r="M17" s="14">
        <v>2</v>
      </c>
      <c r="N17" s="14">
        <v>1</v>
      </c>
      <c r="O17" s="12">
        <f t="shared" si="2"/>
        <v>56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141756</v>
      </c>
      <c r="C18" s="18">
        <f>C19+C20+C21</f>
        <v>85798</v>
      </c>
      <c r="D18" s="18">
        <f>D19+D20+D21</f>
        <v>81445</v>
      </c>
      <c r="E18" s="18">
        <f>E19+E20+E21</f>
        <v>15112</v>
      </c>
      <c r="F18" s="18">
        <f aca="true" t="shared" si="5" ref="F18:N18">F19+F20+F21</f>
        <v>75331</v>
      </c>
      <c r="G18" s="18">
        <f t="shared" si="5"/>
        <v>114659</v>
      </c>
      <c r="H18" s="18">
        <f>H19+H20+H21</f>
        <v>92404</v>
      </c>
      <c r="I18" s="18">
        <f>I19+I20+I21</f>
        <v>18672</v>
      </c>
      <c r="J18" s="18">
        <f>J19+J20+J21</f>
        <v>111918</v>
      </c>
      <c r="K18" s="18">
        <f>K19+K20+K21</f>
        <v>75604</v>
      </c>
      <c r="L18" s="18">
        <f>L19+L20+L21</f>
        <v>112947</v>
      </c>
      <c r="M18" s="18">
        <f t="shared" si="5"/>
        <v>39246</v>
      </c>
      <c r="N18" s="18">
        <f t="shared" si="5"/>
        <v>24950</v>
      </c>
      <c r="O18" s="12">
        <f aca="true" t="shared" si="6" ref="O18:O24">SUM(B18:N18)</f>
        <v>989842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77578</v>
      </c>
      <c r="C19" s="14">
        <v>50687</v>
      </c>
      <c r="D19" s="14">
        <v>45214</v>
      </c>
      <c r="E19" s="14">
        <v>8825</v>
      </c>
      <c r="F19" s="14">
        <v>42768</v>
      </c>
      <c r="G19" s="14">
        <v>65281</v>
      </c>
      <c r="H19" s="14">
        <v>53655</v>
      </c>
      <c r="I19" s="14">
        <v>10810</v>
      </c>
      <c r="J19" s="14">
        <v>63194</v>
      </c>
      <c r="K19" s="14">
        <v>42122</v>
      </c>
      <c r="L19" s="14">
        <v>61364</v>
      </c>
      <c r="M19" s="14">
        <v>21404</v>
      </c>
      <c r="N19" s="14">
        <v>13188</v>
      </c>
      <c r="O19" s="12">
        <f t="shared" si="6"/>
        <v>556090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63309</v>
      </c>
      <c r="C20" s="14">
        <v>34418</v>
      </c>
      <c r="D20" s="14">
        <v>35788</v>
      </c>
      <c r="E20" s="14">
        <v>6176</v>
      </c>
      <c r="F20" s="14">
        <v>32071</v>
      </c>
      <c r="G20" s="14">
        <v>48389</v>
      </c>
      <c r="H20" s="14">
        <v>38175</v>
      </c>
      <c r="I20" s="14">
        <v>7745</v>
      </c>
      <c r="J20" s="14">
        <v>48180</v>
      </c>
      <c r="K20" s="14">
        <v>32993</v>
      </c>
      <c r="L20" s="14">
        <v>50888</v>
      </c>
      <c r="M20" s="14">
        <v>17590</v>
      </c>
      <c r="N20" s="14">
        <v>11593</v>
      </c>
      <c r="O20" s="12">
        <f t="shared" si="6"/>
        <v>427315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869</v>
      </c>
      <c r="C21" s="14">
        <v>693</v>
      </c>
      <c r="D21" s="14">
        <v>443</v>
      </c>
      <c r="E21" s="14">
        <v>111</v>
      </c>
      <c r="F21" s="14">
        <v>492</v>
      </c>
      <c r="G21" s="14">
        <v>989</v>
      </c>
      <c r="H21" s="14">
        <v>574</v>
      </c>
      <c r="I21" s="14">
        <v>117</v>
      </c>
      <c r="J21" s="14">
        <v>544</v>
      </c>
      <c r="K21" s="14">
        <v>489</v>
      </c>
      <c r="L21" s="14">
        <v>695</v>
      </c>
      <c r="M21" s="14">
        <v>252</v>
      </c>
      <c r="N21" s="14">
        <v>169</v>
      </c>
      <c r="O21" s="12">
        <f t="shared" si="6"/>
        <v>6437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74666</v>
      </c>
      <c r="C22" s="14">
        <f>C23+C24</f>
        <v>62907</v>
      </c>
      <c r="D22" s="14">
        <f>D23+D24</f>
        <v>59949</v>
      </c>
      <c r="E22" s="14">
        <f>E23+E24</f>
        <v>14122</v>
      </c>
      <c r="F22" s="14">
        <f aca="true" t="shared" si="7" ref="F22:N22">F23+F24</f>
        <v>58227</v>
      </c>
      <c r="G22" s="14">
        <f t="shared" si="7"/>
        <v>92598</v>
      </c>
      <c r="H22" s="14">
        <f>H23+H24</f>
        <v>60824</v>
      </c>
      <c r="I22" s="14">
        <f>I23+I24</f>
        <v>13058</v>
      </c>
      <c r="J22" s="14">
        <f>J23+J24</f>
        <v>57051</v>
      </c>
      <c r="K22" s="14">
        <f>K23+K24</f>
        <v>48838</v>
      </c>
      <c r="L22" s="14">
        <f>L23+L24</f>
        <v>48767</v>
      </c>
      <c r="M22" s="14">
        <f t="shared" si="7"/>
        <v>15229</v>
      </c>
      <c r="N22" s="14">
        <f t="shared" si="7"/>
        <v>9352</v>
      </c>
      <c r="O22" s="12">
        <f t="shared" si="6"/>
        <v>615588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74666</v>
      </c>
      <c r="C23" s="14">
        <v>62905</v>
      </c>
      <c r="D23" s="14">
        <v>59947</v>
      </c>
      <c r="E23" s="14">
        <v>14120</v>
      </c>
      <c r="F23" s="14">
        <v>58227</v>
      </c>
      <c r="G23" s="14">
        <v>92594</v>
      </c>
      <c r="H23" s="14">
        <v>60824</v>
      </c>
      <c r="I23" s="14">
        <v>13058</v>
      </c>
      <c r="J23" s="14">
        <v>57051</v>
      </c>
      <c r="K23" s="14">
        <v>48832</v>
      </c>
      <c r="L23" s="14">
        <v>48767</v>
      </c>
      <c r="M23" s="14">
        <v>15229</v>
      </c>
      <c r="N23" s="14">
        <v>9352</v>
      </c>
      <c r="O23" s="12">
        <f t="shared" si="6"/>
        <v>615572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2</v>
      </c>
      <c r="D24" s="14">
        <v>2</v>
      </c>
      <c r="E24" s="14">
        <v>2</v>
      </c>
      <c r="F24" s="14">
        <v>0</v>
      </c>
      <c r="G24" s="14">
        <v>4</v>
      </c>
      <c r="H24" s="14">
        <v>0</v>
      </c>
      <c r="I24" s="14">
        <v>0</v>
      </c>
      <c r="J24" s="14">
        <v>0</v>
      </c>
      <c r="K24" s="14">
        <v>6</v>
      </c>
      <c r="L24" s="14">
        <v>0</v>
      </c>
      <c r="M24" s="14">
        <v>0</v>
      </c>
      <c r="N24" s="14">
        <v>0</v>
      </c>
      <c r="O24" s="12">
        <f t="shared" si="6"/>
        <v>16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961178.64</v>
      </c>
      <c r="C28" s="56">
        <f aca="true" t="shared" si="8" ref="C28:N28">C29+C30</f>
        <v>740087.0986999999</v>
      </c>
      <c r="D28" s="56">
        <f t="shared" si="8"/>
        <v>678501.2647</v>
      </c>
      <c r="E28" s="56">
        <f t="shared" si="8"/>
        <v>182322.473</v>
      </c>
      <c r="F28" s="56">
        <f t="shared" si="8"/>
        <v>665818.9635</v>
      </c>
      <c r="G28" s="56">
        <f t="shared" si="8"/>
        <v>852160.865</v>
      </c>
      <c r="H28" s="56">
        <f t="shared" si="8"/>
        <v>690022.9420000002</v>
      </c>
      <c r="I28" s="56">
        <f t="shared" si="8"/>
        <v>158001.15240000002</v>
      </c>
      <c r="J28" s="56">
        <f t="shared" si="8"/>
        <v>831304.7490000001</v>
      </c>
      <c r="K28" s="56">
        <f t="shared" si="8"/>
        <v>686206.9004</v>
      </c>
      <c r="L28" s="56">
        <f t="shared" si="8"/>
        <v>817820.8282</v>
      </c>
      <c r="M28" s="56">
        <f t="shared" si="8"/>
        <v>388379.21</v>
      </c>
      <c r="N28" s="56">
        <f t="shared" si="8"/>
        <v>229951.21620000002</v>
      </c>
      <c r="O28" s="56">
        <f>SUM(B28:N28)</f>
        <v>7881756.303099999</v>
      </c>
      <c r="Q28" s="62"/>
    </row>
    <row r="29" spans="1:15" ht="18.75" customHeight="1">
      <c r="A29" s="54" t="s">
        <v>57</v>
      </c>
      <c r="B29" s="52">
        <f aca="true" t="shared" si="9" ref="B29:N29">B26*B7</f>
        <v>956527.84</v>
      </c>
      <c r="C29" s="52">
        <f t="shared" si="9"/>
        <v>732466.5186999999</v>
      </c>
      <c r="D29" s="52">
        <f t="shared" si="9"/>
        <v>666875.2447</v>
      </c>
      <c r="E29" s="52">
        <f t="shared" si="9"/>
        <v>182322.473</v>
      </c>
      <c r="F29" s="52">
        <f t="shared" si="9"/>
        <v>656692.7535</v>
      </c>
      <c r="G29" s="52">
        <f t="shared" si="9"/>
        <v>847493.765</v>
      </c>
      <c r="H29" s="52">
        <f t="shared" si="9"/>
        <v>686522.2720000001</v>
      </c>
      <c r="I29" s="52">
        <f t="shared" si="9"/>
        <v>158001.15240000002</v>
      </c>
      <c r="J29" s="52">
        <f t="shared" si="9"/>
        <v>819013.189</v>
      </c>
      <c r="K29" s="52">
        <f t="shared" si="9"/>
        <v>670901.6304</v>
      </c>
      <c r="L29" s="52">
        <f t="shared" si="9"/>
        <v>804946.5782</v>
      </c>
      <c r="M29" s="52">
        <f t="shared" si="9"/>
        <v>383128.51</v>
      </c>
      <c r="N29" s="52">
        <f t="shared" si="9"/>
        <v>227690.3262</v>
      </c>
      <c r="O29" s="53">
        <f>SUM(B29:N29)</f>
        <v>7792582.2531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-86670.8</v>
      </c>
      <c r="C32" s="25">
        <f t="shared" si="10"/>
        <v>-85737.7</v>
      </c>
      <c r="D32" s="25">
        <f t="shared" si="10"/>
        <v>-84761.16</v>
      </c>
      <c r="E32" s="25">
        <f t="shared" si="10"/>
        <v>-12418.4</v>
      </c>
      <c r="F32" s="25">
        <f t="shared" si="10"/>
        <v>-54748.8</v>
      </c>
      <c r="G32" s="25">
        <f t="shared" si="10"/>
        <v>-92627.5</v>
      </c>
      <c r="H32" s="25">
        <f t="shared" si="10"/>
        <v>-80513.2</v>
      </c>
      <c r="I32" s="25">
        <f t="shared" si="10"/>
        <v>-18575.3</v>
      </c>
      <c r="J32" s="25">
        <f t="shared" si="10"/>
        <v>-51324.8</v>
      </c>
      <c r="K32" s="25">
        <f t="shared" si="10"/>
        <v>-66516.7</v>
      </c>
      <c r="L32" s="25">
        <f t="shared" si="10"/>
        <v>-52842.7</v>
      </c>
      <c r="M32" s="25">
        <f t="shared" si="10"/>
        <v>-31132</v>
      </c>
      <c r="N32" s="25">
        <f t="shared" si="10"/>
        <v>-25060.4</v>
      </c>
      <c r="O32" s="25">
        <f t="shared" si="10"/>
        <v>-742929.46</v>
      </c>
    </row>
    <row r="33" spans="1:15" ht="18.75" customHeight="1">
      <c r="A33" s="17" t="s">
        <v>58</v>
      </c>
      <c r="B33" s="26">
        <f>+B34</f>
        <v>-86670.8</v>
      </c>
      <c r="C33" s="26">
        <f aca="true" t="shared" si="11" ref="C33:O33">+C34</f>
        <v>-85737.7</v>
      </c>
      <c r="D33" s="26">
        <f t="shared" si="11"/>
        <v>-64254.9</v>
      </c>
      <c r="E33" s="26">
        <f t="shared" si="11"/>
        <v>-12418.4</v>
      </c>
      <c r="F33" s="26">
        <f t="shared" si="11"/>
        <v>-54248.8</v>
      </c>
      <c r="G33" s="26">
        <f t="shared" si="11"/>
        <v>-92127.5</v>
      </c>
      <c r="H33" s="26">
        <f t="shared" si="11"/>
        <v>-80513.2</v>
      </c>
      <c r="I33" s="26">
        <f t="shared" si="11"/>
        <v>-17075.3</v>
      </c>
      <c r="J33" s="26">
        <f t="shared" si="11"/>
        <v>-51324.8</v>
      </c>
      <c r="K33" s="26">
        <f t="shared" si="11"/>
        <v>-66516.7</v>
      </c>
      <c r="L33" s="26">
        <f t="shared" si="11"/>
        <v>-52842.7</v>
      </c>
      <c r="M33" s="26">
        <f t="shared" si="11"/>
        <v>-31132</v>
      </c>
      <c r="N33" s="26">
        <f t="shared" si="11"/>
        <v>-25060.4</v>
      </c>
      <c r="O33" s="26">
        <f t="shared" si="11"/>
        <v>-719923.2</v>
      </c>
    </row>
    <row r="34" spans="1:26" ht="18.75" customHeight="1">
      <c r="A34" s="13" t="s">
        <v>59</v>
      </c>
      <c r="B34" s="20">
        <f>ROUND(-B9*$D$3,2)</f>
        <v>-86670.8</v>
      </c>
      <c r="C34" s="20">
        <f>ROUND(-C9*$D$3,2)</f>
        <v>-85737.7</v>
      </c>
      <c r="D34" s="20">
        <f>ROUND(-D9*$D$3,2)</f>
        <v>-64254.9</v>
      </c>
      <c r="E34" s="20">
        <f>ROUND(-E9*$D$3,2)</f>
        <v>-12418.4</v>
      </c>
      <c r="F34" s="20">
        <f aca="true" t="shared" si="12" ref="F34:N34">ROUND(-F9*$D$3,2)</f>
        <v>-54248.8</v>
      </c>
      <c r="G34" s="20">
        <f t="shared" si="12"/>
        <v>-92127.5</v>
      </c>
      <c r="H34" s="20">
        <f t="shared" si="12"/>
        <v>-80513.2</v>
      </c>
      <c r="I34" s="20">
        <f>ROUND(-I9*$D$3,2)</f>
        <v>-17075.3</v>
      </c>
      <c r="J34" s="20">
        <f>ROUND(-J9*$D$3,2)</f>
        <v>-51324.8</v>
      </c>
      <c r="K34" s="20">
        <f>ROUND(-K9*$D$3,2)</f>
        <v>-66516.7</v>
      </c>
      <c r="L34" s="20">
        <f>ROUND(-L9*$D$3,2)</f>
        <v>-52842.7</v>
      </c>
      <c r="M34" s="20">
        <f t="shared" si="12"/>
        <v>-31132</v>
      </c>
      <c r="N34" s="20">
        <f t="shared" si="12"/>
        <v>-25060.4</v>
      </c>
      <c r="O34" s="44">
        <f aca="true" t="shared" si="13" ref="O34:O45">SUM(B34:N34)</f>
        <v>-719923.2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-20506.26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-23006.26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-500-20006.26</f>
        <v>-20506.26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-23006.26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874507.84</v>
      </c>
      <c r="C46" s="29">
        <f t="shared" si="15"/>
        <v>654349.3986999999</v>
      </c>
      <c r="D46" s="29">
        <f t="shared" si="15"/>
        <v>593740.1047</v>
      </c>
      <c r="E46" s="29">
        <f t="shared" si="15"/>
        <v>169904.073</v>
      </c>
      <c r="F46" s="29">
        <f t="shared" si="15"/>
        <v>611070.1634999999</v>
      </c>
      <c r="G46" s="29">
        <f t="shared" si="15"/>
        <v>759533.365</v>
      </c>
      <c r="H46" s="29">
        <f t="shared" si="15"/>
        <v>609509.7420000002</v>
      </c>
      <c r="I46" s="29">
        <f t="shared" si="15"/>
        <v>139425.85240000003</v>
      </c>
      <c r="J46" s="29">
        <f t="shared" si="15"/>
        <v>779979.949</v>
      </c>
      <c r="K46" s="29">
        <f t="shared" si="15"/>
        <v>619690.2004000001</v>
      </c>
      <c r="L46" s="29">
        <f t="shared" si="15"/>
        <v>764978.1282</v>
      </c>
      <c r="M46" s="29">
        <f t="shared" si="15"/>
        <v>357247.21</v>
      </c>
      <c r="N46" s="29">
        <f t="shared" si="15"/>
        <v>204890.81620000003</v>
      </c>
      <c r="O46" s="29">
        <f>SUM(B46:N46)</f>
        <v>7138826.843100001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874507.8400000001</v>
      </c>
      <c r="C49" s="35">
        <f aca="true" t="shared" si="16" ref="C49:N49">SUM(C50:C63)</f>
        <v>654349.39</v>
      </c>
      <c r="D49" s="35">
        <f t="shared" si="16"/>
        <v>593740.1</v>
      </c>
      <c r="E49" s="35">
        <f t="shared" si="16"/>
        <v>169904.07</v>
      </c>
      <c r="F49" s="35">
        <f t="shared" si="16"/>
        <v>611070.16</v>
      </c>
      <c r="G49" s="35">
        <f t="shared" si="16"/>
        <v>759533.37</v>
      </c>
      <c r="H49" s="35">
        <f t="shared" si="16"/>
        <v>609509.74</v>
      </c>
      <c r="I49" s="35">
        <f t="shared" si="16"/>
        <v>139425.85</v>
      </c>
      <c r="J49" s="35">
        <f t="shared" si="16"/>
        <v>779979.94</v>
      </c>
      <c r="K49" s="35">
        <f t="shared" si="16"/>
        <v>619690.2</v>
      </c>
      <c r="L49" s="35">
        <f t="shared" si="16"/>
        <v>764978.13</v>
      </c>
      <c r="M49" s="35">
        <f t="shared" si="16"/>
        <v>357247.21</v>
      </c>
      <c r="N49" s="35">
        <f t="shared" si="16"/>
        <v>204890.82</v>
      </c>
      <c r="O49" s="29">
        <f>SUM(O50:O63)</f>
        <v>7138826.819999999</v>
      </c>
      <c r="Q49" s="64"/>
    </row>
    <row r="50" spans="1:18" ht="18.75" customHeight="1">
      <c r="A50" s="17" t="s">
        <v>39</v>
      </c>
      <c r="B50" s="35">
        <v>164308.91</v>
      </c>
      <c r="C50" s="35">
        <v>182547.22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346856.13</v>
      </c>
      <c r="P50"/>
      <c r="Q50" s="64"/>
      <c r="R50" s="65"/>
    </row>
    <row r="51" spans="1:16" ht="18.75" customHeight="1">
      <c r="A51" s="17" t="s">
        <v>40</v>
      </c>
      <c r="B51" s="35">
        <v>710198.93</v>
      </c>
      <c r="C51" s="35">
        <v>471802.17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1182001.1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593740.1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593740.1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169904.07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169904.07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611070.16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611070.16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759533.37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759533.37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609509.74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609509.74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139425.85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139425.85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779979.94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779979.94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619690.2</v>
      </c>
      <c r="L59" s="34">
        <v>0</v>
      </c>
      <c r="M59" s="34">
        <v>0</v>
      </c>
      <c r="N59" s="34">
        <v>0</v>
      </c>
      <c r="O59" s="29">
        <f t="shared" si="17"/>
        <v>619690.2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764978.13</v>
      </c>
      <c r="M60" s="34">
        <v>0</v>
      </c>
      <c r="N60" s="34">
        <v>0</v>
      </c>
      <c r="O60" s="26">
        <f t="shared" si="17"/>
        <v>764978.13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357247.21</v>
      </c>
      <c r="N61" s="34">
        <v>0</v>
      </c>
      <c r="O61" s="29">
        <f t="shared" si="17"/>
        <v>357247.21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204890.82</v>
      </c>
      <c r="O62" s="26">
        <f t="shared" si="17"/>
        <v>204890.82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2.465177087130771</v>
      </c>
      <c r="C67" s="42">
        <v>2.611551611935223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2.130490003427396</v>
      </c>
      <c r="C68" s="42">
        <v>2.1951000072162072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2019-01-21T13:07:02Z</dcterms:modified>
  <cp:category/>
  <cp:version/>
  <cp:contentType/>
  <cp:contentStatus/>
</cp:coreProperties>
</file>