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<sst xmlns="http://schemas.openxmlformats.org/spreadsheetml/2006/main" count="99" uniqueCount="97">
  <si>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</si>
  <si>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</si>
  <si>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</si>
  <si>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</si>
  <si>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</si>
  <si>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</si>
  <si>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</si>
  <si>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</si>
  <si>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</si>
  <si>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</si>
  <si>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</si>
  <si>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</si>
  <si>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</si>
  <si>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</si>
  <si>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</si>
  <si>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</si>
  <si>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</si>
  <si>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</si>
  <si>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</si>
  <si>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</si>
  <si>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</si>
  <si>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</si>
  <si>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</si>
  <si>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</si>
  <si>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</si>
  <si>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</si>
  <si>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</si>
  <si>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</si>
  <si>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</si>
  <si>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</si>
  <si>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</si>
  <si>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</si>
  <si>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</si>
  <si>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</si>
  <si>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</si>
  <si>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</si>
  <si>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</si>
  <si>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</si>
  <si>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</si>
  <si>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</si>
  <si>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</si>
  <si>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</si>
  <si>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</si>
  <si>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</si>
  <si>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</si>
  <si>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</si>
  <si>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</si>
  <si>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</si>
  <si>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</si>
  <si>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</si>
  <si>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</si>
  <si>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</si>
  <si>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</si>
  <si>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</si>
  <si>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</si>
  <si>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</si>
  <si>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</si>
  <si>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</si>
  <si>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</si>
  <si>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</si>
  <si>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</si>
  <si>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</si>
  <si>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</si>
  <si>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</si>
  <si>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</si>
  <si>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</si>
  <si>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</si>
  <si>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</si>
  <si>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</si>
  <si>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</si>
  <si>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</si>
  <si>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</si>
  <si>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</si>
  <si>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</si>
  <si>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</si>
  <si>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</si>
  <si>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</si>
  <si>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</si>
  <si>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</si>
  <si>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</si>
  <si>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</si>
  <si>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</si>
  <si>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</si>
  <si>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</si>
  <si>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</si>
  <si>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</si>
  <si>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</si>
  <si>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</si>
  <si>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</si>
  <si>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</si>
  <si>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</si>
  <si>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</si>
  <si>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</si>
  <si>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</si>
  <si>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</si>
  <si>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</si>
  <si>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13/01/19 - VENCIMENTO 18/01/19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</si>
</sst>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F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6" sqref="O46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180747</v>
      </c>
      <c r="C7" s="10">
        <f t="shared" si="0"/>
        <v>120090</v>
      </c>
      <c r="D7" s="10">
        <f t="shared" si="0"/>
        <v>151052</v>
      </c>
      <c r="E7" s="10">
        <f t="shared" si="0"/>
        <v>22462</v>
      </c>
      <c r="F7" s="10">
        <f t="shared" si="0"/>
        <v>127730</v>
      </c>
      <c r="G7" s="10">
        <f t="shared" si="0"/>
        <v>185876</v>
      </c>
      <c r="H7" s="10">
        <f t="shared" si="0"/>
        <v>119932</v>
      </c>
      <c r="I7" s="10">
        <f t="shared" si="0"/>
        <v>16165</v>
      </c>
      <c r="J7" s="10">
        <f t="shared" si="0"/>
        <v>169604</v>
      </c>
      <c r="K7" s="10">
        <f t="shared" si="0"/>
        <v>115272</v>
      </c>
      <c r="L7" s="10">
        <f t="shared" si="0"/>
        <v>159938</v>
      </c>
      <c r="M7" s="10">
        <f t="shared" si="0"/>
        <v>49000</v>
      </c>
      <c r="N7" s="10">
        <f t="shared" si="0"/>
        <v>26810</v>
      </c>
      <c r="O7" s="10">
        <f>+O8+O18+O22</f>
        <v>1444678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92671</v>
      </c>
      <c r="C8" s="12">
        <f t="shared" si="1"/>
        <v>63646</v>
      </c>
      <c r="D8" s="12">
        <f t="shared" si="1"/>
        <v>82983</v>
      </c>
      <c r="E8" s="12">
        <f t="shared" si="1"/>
        <v>11220</v>
      </c>
      <c r="F8" s="12">
        <f t="shared" si="1"/>
        <v>65773</v>
      </c>
      <c r="G8" s="12">
        <f t="shared" si="1"/>
        <v>98203</v>
      </c>
      <c r="H8" s="12">
        <f t="shared" si="1"/>
        <v>62166</v>
      </c>
      <c r="I8" s="12">
        <f t="shared" si="1"/>
        <v>8665</v>
      </c>
      <c r="J8" s="12">
        <f t="shared" si="1"/>
        <v>91448</v>
      </c>
      <c r="K8" s="12">
        <f t="shared" si="1"/>
        <v>61484</v>
      </c>
      <c r="L8" s="12">
        <f t="shared" si="1"/>
        <v>81830</v>
      </c>
      <c r="M8" s="12">
        <f t="shared" si="1"/>
        <v>27699</v>
      </c>
      <c r="N8" s="12">
        <f t="shared" si="1"/>
        <v>16233</v>
      </c>
      <c r="O8" s="12">
        <f>SUM(B8:N8)</f>
        <v>764021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13317</v>
      </c>
      <c r="C9" s="14">
        <v>11408</v>
      </c>
      <c r="D9" s="14">
        <v>10823</v>
      </c>
      <c r="E9" s="14">
        <v>1422</v>
      </c>
      <c r="F9" s="14">
        <v>9036</v>
      </c>
      <c r="G9" s="14">
        <v>14361</v>
      </c>
      <c r="H9" s="14">
        <v>11259</v>
      </c>
      <c r="I9" s="14">
        <v>1544</v>
      </c>
      <c r="J9" s="14">
        <v>9386</v>
      </c>
      <c r="K9" s="14">
        <v>10010</v>
      </c>
      <c r="L9" s="14">
        <v>8930</v>
      </c>
      <c r="M9" s="14">
        <v>4043</v>
      </c>
      <c r="N9" s="14">
        <v>2300</v>
      </c>
      <c r="O9" s="12">
        <f aca="true" t="shared" si="2" ref="O9:O17">SUM(B9:N9)</f>
        <v>107839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75213</v>
      </c>
      <c r="C10" s="14">
        <f>C11+C12+C13</f>
        <v>49556</v>
      </c>
      <c r="D10" s="14">
        <f>D11+D12+D13</f>
        <v>68854</v>
      </c>
      <c r="E10" s="14">
        <f>E11+E12+E13</f>
        <v>9343</v>
      </c>
      <c r="F10" s="14">
        <f aca="true" t="shared" si="3" ref="F10:N10">F11+F12+F13</f>
        <v>53767</v>
      </c>
      <c r="G10" s="14">
        <f t="shared" si="3"/>
        <v>79519</v>
      </c>
      <c r="H10" s="14">
        <f>H11+H12+H13</f>
        <v>48417</v>
      </c>
      <c r="I10" s="14">
        <f>I11+I12+I13</f>
        <v>6801</v>
      </c>
      <c r="J10" s="14">
        <f>J11+J12+J13</f>
        <v>77999</v>
      </c>
      <c r="K10" s="14">
        <f>K11+K12+K13</f>
        <v>48682</v>
      </c>
      <c r="L10" s="14">
        <f>L11+L12+L13</f>
        <v>68748</v>
      </c>
      <c r="M10" s="14">
        <f t="shared" si="3"/>
        <v>22663</v>
      </c>
      <c r="N10" s="14">
        <f t="shared" si="3"/>
        <v>13446</v>
      </c>
      <c r="O10" s="12">
        <f t="shared" si="2"/>
        <v>623008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37293</v>
      </c>
      <c r="C11" s="14">
        <v>25338</v>
      </c>
      <c r="D11" s="14">
        <v>33580</v>
      </c>
      <c r="E11" s="14">
        <v>4721</v>
      </c>
      <c r="F11" s="14">
        <v>26634</v>
      </c>
      <c r="G11" s="14">
        <v>39306</v>
      </c>
      <c r="H11" s="14">
        <v>24196</v>
      </c>
      <c r="I11" s="14">
        <v>3372</v>
      </c>
      <c r="J11" s="14">
        <v>38901</v>
      </c>
      <c r="K11" s="14">
        <v>23027</v>
      </c>
      <c r="L11" s="14">
        <v>32072</v>
      </c>
      <c r="M11" s="14">
        <v>9972</v>
      </c>
      <c r="N11" s="14">
        <v>5704</v>
      </c>
      <c r="O11" s="12">
        <f t="shared" si="2"/>
        <v>304116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37302</v>
      </c>
      <c r="C12" s="14">
        <v>23615</v>
      </c>
      <c r="D12" s="14">
        <v>34836</v>
      </c>
      <c r="E12" s="14">
        <v>4521</v>
      </c>
      <c r="F12" s="14">
        <v>26591</v>
      </c>
      <c r="G12" s="14">
        <v>39309</v>
      </c>
      <c r="H12" s="14">
        <v>23786</v>
      </c>
      <c r="I12" s="14">
        <v>3360</v>
      </c>
      <c r="J12" s="14">
        <v>38578</v>
      </c>
      <c r="K12" s="14">
        <v>25212</v>
      </c>
      <c r="L12" s="14">
        <v>36107</v>
      </c>
      <c r="M12" s="14">
        <v>12532</v>
      </c>
      <c r="N12" s="14">
        <v>7660</v>
      </c>
      <c r="O12" s="12">
        <f t="shared" si="2"/>
        <v>313409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618</v>
      </c>
      <c r="C13" s="14">
        <v>603</v>
      </c>
      <c r="D13" s="14">
        <v>438</v>
      </c>
      <c r="E13" s="14">
        <v>101</v>
      </c>
      <c r="F13" s="14">
        <v>542</v>
      </c>
      <c r="G13" s="14">
        <v>904</v>
      </c>
      <c r="H13" s="14">
        <v>435</v>
      </c>
      <c r="I13" s="14">
        <v>69</v>
      </c>
      <c r="J13" s="14">
        <v>520</v>
      </c>
      <c r="K13" s="14">
        <v>443</v>
      </c>
      <c r="L13" s="14">
        <v>569</v>
      </c>
      <c r="M13" s="14">
        <v>159</v>
      </c>
      <c r="N13" s="14">
        <v>82</v>
      </c>
      <c r="O13" s="12">
        <f t="shared" si="2"/>
        <v>5483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4141</v>
      </c>
      <c r="C14" s="14">
        <f>C15+C16+C17</f>
        <v>2682</v>
      </c>
      <c r="D14" s="14">
        <f>D15+D16+D17</f>
        <v>3306</v>
      </c>
      <c r="E14" s="14">
        <f>E15+E16+E17</f>
        <v>455</v>
      </c>
      <c r="F14" s="14">
        <f aca="true" t="shared" si="4" ref="F14:N14">F15+F16+F17</f>
        <v>2970</v>
      </c>
      <c r="G14" s="14">
        <f t="shared" si="4"/>
        <v>4323</v>
      </c>
      <c r="H14" s="14">
        <f>H15+H16+H17</f>
        <v>2490</v>
      </c>
      <c r="I14" s="14">
        <f>I15+I16+I17</f>
        <v>320</v>
      </c>
      <c r="J14" s="14">
        <f>J15+J16+J17</f>
        <v>4063</v>
      </c>
      <c r="K14" s="14">
        <f>K15+K16+K17</f>
        <v>2792</v>
      </c>
      <c r="L14" s="14">
        <f>L15+L16+L17</f>
        <v>4152</v>
      </c>
      <c r="M14" s="14">
        <f t="shared" si="4"/>
        <v>993</v>
      </c>
      <c r="N14" s="14">
        <f t="shared" si="4"/>
        <v>487</v>
      </c>
      <c r="O14" s="12">
        <f t="shared" si="2"/>
        <v>33174</v>
      </c>
    </row>
    <row r="15" spans="1:26" ht="18.75" customHeight="1">
      <c r="A15" s="15" t="s">
        <v>13</v>
      </c>
      <c r="B15" s="14">
        <v>4134</v>
      </c>
      <c r="C15" s="14">
        <v>2678</v>
      </c>
      <c r="D15" s="14">
        <v>3304</v>
      </c>
      <c r="E15" s="14">
        <v>455</v>
      </c>
      <c r="F15" s="14">
        <v>2967</v>
      </c>
      <c r="G15" s="14">
        <v>4317</v>
      </c>
      <c r="H15" s="14">
        <v>2487</v>
      </c>
      <c r="I15" s="14">
        <v>318</v>
      </c>
      <c r="J15" s="14">
        <v>4056</v>
      </c>
      <c r="K15" s="14">
        <v>2779</v>
      </c>
      <c r="L15" s="14">
        <v>4146</v>
      </c>
      <c r="M15" s="14">
        <v>992</v>
      </c>
      <c r="N15" s="14">
        <v>487</v>
      </c>
      <c r="O15" s="12">
        <f t="shared" si="2"/>
        <v>33120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0</v>
      </c>
      <c r="C16" s="14">
        <v>0</v>
      </c>
      <c r="D16" s="14">
        <v>1</v>
      </c>
      <c r="E16" s="14">
        <v>0</v>
      </c>
      <c r="F16" s="14">
        <v>1</v>
      </c>
      <c r="G16" s="14">
        <v>1</v>
      </c>
      <c r="H16" s="14">
        <v>1</v>
      </c>
      <c r="I16" s="14">
        <v>2</v>
      </c>
      <c r="J16" s="14">
        <v>1</v>
      </c>
      <c r="K16" s="14">
        <v>10</v>
      </c>
      <c r="L16" s="14">
        <v>3</v>
      </c>
      <c r="M16" s="14">
        <v>1</v>
      </c>
      <c r="N16" s="14">
        <v>0</v>
      </c>
      <c r="O16" s="12">
        <f t="shared" si="2"/>
        <v>21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4</v>
      </c>
      <c r="D17" s="14">
        <v>1</v>
      </c>
      <c r="E17" s="14">
        <v>0</v>
      </c>
      <c r="F17" s="14">
        <v>2</v>
      </c>
      <c r="G17" s="14">
        <v>5</v>
      </c>
      <c r="H17" s="14">
        <v>2</v>
      </c>
      <c r="I17" s="14">
        <v>0</v>
      </c>
      <c r="J17" s="14">
        <v>6</v>
      </c>
      <c r="K17" s="14">
        <v>3</v>
      </c>
      <c r="L17" s="14">
        <v>3</v>
      </c>
      <c r="M17" s="14">
        <v>0</v>
      </c>
      <c r="N17" s="14">
        <v>0</v>
      </c>
      <c r="O17" s="12">
        <f t="shared" si="2"/>
        <v>33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52419</v>
      </c>
      <c r="C18" s="18">
        <f>C19+C20+C21</f>
        <v>29006</v>
      </c>
      <c r="D18" s="18">
        <f>D19+D20+D21</f>
        <v>35745</v>
      </c>
      <c r="E18" s="18">
        <f>E19+E20+E21</f>
        <v>5469</v>
      </c>
      <c r="F18" s="18">
        <f aca="true" t="shared" si="5" ref="F18:N18">F19+F20+F21</f>
        <v>33235</v>
      </c>
      <c r="G18" s="18">
        <f t="shared" si="5"/>
        <v>43086</v>
      </c>
      <c r="H18" s="18">
        <f>H19+H20+H21</f>
        <v>30318</v>
      </c>
      <c r="I18" s="18">
        <f>I19+I20+I21</f>
        <v>3813</v>
      </c>
      <c r="J18" s="18">
        <f>J19+J20+J21</f>
        <v>49484</v>
      </c>
      <c r="K18" s="18">
        <f>K19+K20+K21</f>
        <v>28663</v>
      </c>
      <c r="L18" s="18">
        <f>L19+L20+L21</f>
        <v>51746</v>
      </c>
      <c r="M18" s="18">
        <f t="shared" si="5"/>
        <v>14145</v>
      </c>
      <c r="N18" s="18">
        <f t="shared" si="5"/>
        <v>7507</v>
      </c>
      <c r="O18" s="12">
        <f aca="true" t="shared" si="6" ref="O18:O24">SUM(B18:N18)</f>
        <v>384636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29063</v>
      </c>
      <c r="C19" s="14">
        <v>17642</v>
      </c>
      <c r="D19" s="14">
        <v>18920</v>
      </c>
      <c r="E19" s="14">
        <v>3111</v>
      </c>
      <c r="F19" s="14">
        <v>19202</v>
      </c>
      <c r="G19" s="14">
        <v>24172</v>
      </c>
      <c r="H19" s="14">
        <v>17715</v>
      </c>
      <c r="I19" s="14">
        <v>2257</v>
      </c>
      <c r="J19" s="14">
        <v>27756</v>
      </c>
      <c r="K19" s="14">
        <v>15703</v>
      </c>
      <c r="L19" s="14">
        <v>26882</v>
      </c>
      <c r="M19" s="14">
        <v>7413</v>
      </c>
      <c r="N19" s="14">
        <v>3727</v>
      </c>
      <c r="O19" s="12">
        <f t="shared" si="6"/>
        <v>213563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23097</v>
      </c>
      <c r="C20" s="14">
        <v>11160</v>
      </c>
      <c r="D20" s="14">
        <v>16688</v>
      </c>
      <c r="E20" s="14">
        <v>2328</v>
      </c>
      <c r="F20" s="14">
        <v>13822</v>
      </c>
      <c r="G20" s="14">
        <v>18598</v>
      </c>
      <c r="H20" s="14">
        <v>12439</v>
      </c>
      <c r="I20" s="14">
        <v>1541</v>
      </c>
      <c r="J20" s="14">
        <v>21498</v>
      </c>
      <c r="K20" s="14">
        <v>12805</v>
      </c>
      <c r="L20" s="14">
        <v>24603</v>
      </c>
      <c r="M20" s="14">
        <v>6672</v>
      </c>
      <c r="N20" s="14">
        <v>3749</v>
      </c>
      <c r="O20" s="12">
        <f t="shared" si="6"/>
        <v>169000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259</v>
      </c>
      <c r="C21" s="14">
        <v>204</v>
      </c>
      <c r="D21" s="14">
        <v>137</v>
      </c>
      <c r="E21" s="14">
        <v>30</v>
      </c>
      <c r="F21" s="14">
        <v>211</v>
      </c>
      <c r="G21" s="14">
        <v>316</v>
      </c>
      <c r="H21" s="14">
        <v>164</v>
      </c>
      <c r="I21" s="14">
        <v>15</v>
      </c>
      <c r="J21" s="14">
        <v>230</v>
      </c>
      <c r="K21" s="14">
        <v>155</v>
      </c>
      <c r="L21" s="14">
        <v>261</v>
      </c>
      <c r="M21" s="14">
        <v>60</v>
      </c>
      <c r="N21" s="14">
        <v>31</v>
      </c>
      <c r="O21" s="12">
        <f t="shared" si="6"/>
        <v>2073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35657</v>
      </c>
      <c r="C22" s="14">
        <f>C23+C24</f>
        <v>27438</v>
      </c>
      <c r="D22" s="14">
        <f>D23+D24</f>
        <v>32324</v>
      </c>
      <c r="E22" s="14">
        <f>E23+E24</f>
        <v>5773</v>
      </c>
      <c r="F22" s="14">
        <f aca="true" t="shared" si="7" ref="F22:N22">F23+F24</f>
        <v>28722</v>
      </c>
      <c r="G22" s="14">
        <f t="shared" si="7"/>
        <v>44587</v>
      </c>
      <c r="H22" s="14">
        <f>H23+H24</f>
        <v>27448</v>
      </c>
      <c r="I22" s="14">
        <f>I23+I24</f>
        <v>3687</v>
      </c>
      <c r="J22" s="14">
        <f>J23+J24</f>
        <v>28672</v>
      </c>
      <c r="K22" s="14">
        <f>K23+K24</f>
        <v>25125</v>
      </c>
      <c r="L22" s="14">
        <f>L23+L24</f>
        <v>26362</v>
      </c>
      <c r="M22" s="14">
        <f t="shared" si="7"/>
        <v>7156</v>
      </c>
      <c r="N22" s="14">
        <f t="shared" si="7"/>
        <v>3070</v>
      </c>
      <c r="O22" s="12">
        <f t="shared" si="6"/>
        <v>296021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35657</v>
      </c>
      <c r="C23" s="14">
        <v>27438</v>
      </c>
      <c r="D23" s="14">
        <v>32324</v>
      </c>
      <c r="E23" s="14">
        <v>5773</v>
      </c>
      <c r="F23" s="14">
        <v>28722</v>
      </c>
      <c r="G23" s="14">
        <v>44587</v>
      </c>
      <c r="H23" s="14">
        <v>27448</v>
      </c>
      <c r="I23" s="14">
        <v>3687</v>
      </c>
      <c r="J23" s="14">
        <v>28672</v>
      </c>
      <c r="K23" s="14">
        <v>25124</v>
      </c>
      <c r="L23" s="14">
        <v>26360</v>
      </c>
      <c r="M23" s="14">
        <v>7155</v>
      </c>
      <c r="N23" s="14">
        <v>3070</v>
      </c>
      <c r="O23" s="12">
        <f t="shared" si="6"/>
        <v>296017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2</v>
      </c>
      <c r="M24" s="14">
        <v>1</v>
      </c>
      <c r="N24" s="14">
        <v>0</v>
      </c>
      <c r="O24" s="12">
        <f t="shared" si="6"/>
        <v>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399691.4432</v>
      </c>
      <c r="C28" s="56">
        <f aca="true" t="shared" si="8" ref="C28:N28">C29+C30</f>
        <v>283599.409</v>
      </c>
      <c r="D28" s="56">
        <f t="shared" si="8"/>
        <v>307793.67640000005</v>
      </c>
      <c r="E28" s="56">
        <f t="shared" si="8"/>
        <v>66471.7966</v>
      </c>
      <c r="F28" s="56">
        <f t="shared" si="8"/>
        <v>296710.30500000005</v>
      </c>
      <c r="G28" s="56">
        <f t="shared" si="8"/>
        <v>349708.7188</v>
      </c>
      <c r="H28" s="56">
        <f t="shared" si="8"/>
        <v>263465.2732</v>
      </c>
      <c r="I28" s="56">
        <f t="shared" si="8"/>
        <v>38393.491500000004</v>
      </c>
      <c r="J28" s="56">
        <f t="shared" si="8"/>
        <v>380908.8936</v>
      </c>
      <c r="K28" s="56">
        <f t="shared" si="8"/>
        <v>301710.0812</v>
      </c>
      <c r="L28" s="56">
        <f t="shared" si="8"/>
        <v>401747.5032</v>
      </c>
      <c r="M28" s="56">
        <f t="shared" si="8"/>
        <v>155509.2</v>
      </c>
      <c r="N28" s="56">
        <f t="shared" si="8"/>
        <v>72586.201</v>
      </c>
      <c r="O28" s="56">
        <f>SUM(B28:N28)</f>
        <v>3318295.9927</v>
      </c>
      <c r="Q28" s="62"/>
    </row>
    <row r="29" spans="1:15" ht="18.75" customHeight="1">
      <c r="A29" s="54" t="s">
        <v>57</v>
      </c>
      <c r="B29" s="52">
        <f aca="true" t="shared" si="9" ref="B29:N29">B26*B7</f>
        <v>395040.6432</v>
      </c>
      <c r="C29" s="52">
        <f t="shared" si="9"/>
        <v>275978.82899999997</v>
      </c>
      <c r="D29" s="52">
        <f t="shared" si="9"/>
        <v>296167.65640000004</v>
      </c>
      <c r="E29" s="52">
        <f t="shared" si="9"/>
        <v>66471.7966</v>
      </c>
      <c r="F29" s="52">
        <f t="shared" si="9"/>
        <v>287584.09500000003</v>
      </c>
      <c r="G29" s="52">
        <f t="shared" si="9"/>
        <v>345041.6188</v>
      </c>
      <c r="H29" s="52">
        <f t="shared" si="9"/>
        <v>259964.6032</v>
      </c>
      <c r="I29" s="52">
        <f t="shared" si="9"/>
        <v>38393.491500000004</v>
      </c>
      <c r="J29" s="52">
        <f t="shared" si="9"/>
        <v>368617.3336</v>
      </c>
      <c r="K29" s="52">
        <f t="shared" si="9"/>
        <v>286404.8112</v>
      </c>
      <c r="L29" s="52">
        <f t="shared" si="9"/>
        <v>388873.2532</v>
      </c>
      <c r="M29" s="52">
        <f t="shared" si="9"/>
        <v>150258.5</v>
      </c>
      <c r="N29" s="52">
        <f t="shared" si="9"/>
        <v>70325.311</v>
      </c>
      <c r="O29" s="53">
        <f>SUM(B29:N29)</f>
        <v>3229121.9427000005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-57263.1</v>
      </c>
      <c r="C32" s="25">
        <f t="shared" si="10"/>
        <v>-49054.4</v>
      </c>
      <c r="D32" s="25">
        <f t="shared" si="10"/>
        <v>-55923.93</v>
      </c>
      <c r="E32" s="25">
        <f t="shared" si="10"/>
        <v>-6114.6</v>
      </c>
      <c r="F32" s="25">
        <f t="shared" si="10"/>
        <v>-39354.8</v>
      </c>
      <c r="G32" s="25">
        <f t="shared" si="10"/>
        <v>-62252.3</v>
      </c>
      <c r="H32" s="25">
        <f t="shared" si="10"/>
        <v>-48413.7</v>
      </c>
      <c r="I32" s="25">
        <f t="shared" si="10"/>
        <v>-8139.2</v>
      </c>
      <c r="J32" s="25">
        <f t="shared" si="10"/>
        <v>-40359.8</v>
      </c>
      <c r="K32" s="25">
        <f t="shared" si="10"/>
        <v>-43043</v>
      </c>
      <c r="L32" s="25">
        <f t="shared" si="10"/>
        <v>-38399</v>
      </c>
      <c r="M32" s="25">
        <f t="shared" si="10"/>
        <v>-17384.9</v>
      </c>
      <c r="N32" s="25">
        <f t="shared" si="10"/>
        <v>-9890</v>
      </c>
      <c r="O32" s="25">
        <f t="shared" si="10"/>
        <v>-475592.73000000004</v>
      </c>
    </row>
    <row r="33" spans="1:15" ht="18.75" customHeight="1">
      <c r="A33" s="17" t="s">
        <v>58</v>
      </c>
      <c r="B33" s="26">
        <f>+B34</f>
        <v>-57263.1</v>
      </c>
      <c r="C33" s="26">
        <f aca="true" t="shared" si="11" ref="C33:O33">+C34</f>
        <v>-49054.4</v>
      </c>
      <c r="D33" s="26">
        <f t="shared" si="11"/>
        <v>-46538.9</v>
      </c>
      <c r="E33" s="26">
        <f t="shared" si="11"/>
        <v>-6114.6</v>
      </c>
      <c r="F33" s="26">
        <f t="shared" si="11"/>
        <v>-38854.8</v>
      </c>
      <c r="G33" s="26">
        <f t="shared" si="11"/>
        <v>-61752.3</v>
      </c>
      <c r="H33" s="26">
        <f t="shared" si="11"/>
        <v>-48413.7</v>
      </c>
      <c r="I33" s="26">
        <f t="shared" si="11"/>
        <v>-6639.2</v>
      </c>
      <c r="J33" s="26">
        <f t="shared" si="11"/>
        <v>-40359.8</v>
      </c>
      <c r="K33" s="26">
        <f t="shared" si="11"/>
        <v>-43043</v>
      </c>
      <c r="L33" s="26">
        <f t="shared" si="11"/>
        <v>-38399</v>
      </c>
      <c r="M33" s="26">
        <f t="shared" si="11"/>
        <v>-17384.9</v>
      </c>
      <c r="N33" s="26">
        <f t="shared" si="11"/>
        <v>-9890</v>
      </c>
      <c r="O33" s="26">
        <f t="shared" si="11"/>
        <v>-463707.7</v>
      </c>
    </row>
    <row r="34" spans="1:26" ht="18.75" customHeight="1">
      <c r="A34" s="13" t="s">
        <v>59</v>
      </c>
      <c r="B34" s="20">
        <f>ROUND(-B9*$D$3,2)</f>
        <v>-57263.1</v>
      </c>
      <c r="C34" s="20">
        <f>ROUND(-C9*$D$3,2)</f>
        <v>-49054.4</v>
      </c>
      <c r="D34" s="20">
        <f>ROUND(-D9*$D$3,2)</f>
        <v>-46538.9</v>
      </c>
      <c r="E34" s="20">
        <f>ROUND(-E9*$D$3,2)</f>
        <v>-6114.6</v>
      </c>
      <c r="F34" s="20">
        <f aca="true" t="shared" si="12" ref="F34:N34">ROUND(-F9*$D$3,2)</f>
        <v>-38854.8</v>
      </c>
      <c r="G34" s="20">
        <f t="shared" si="12"/>
        <v>-61752.3</v>
      </c>
      <c r="H34" s="20">
        <f t="shared" si="12"/>
        <v>-48413.7</v>
      </c>
      <c r="I34" s="20">
        <f>ROUND(-I9*$D$3,2)</f>
        <v>-6639.2</v>
      </c>
      <c r="J34" s="20">
        <f>ROUND(-J9*$D$3,2)</f>
        <v>-40359.8</v>
      </c>
      <c r="K34" s="20">
        <f>ROUND(-K9*$D$3,2)</f>
        <v>-43043</v>
      </c>
      <c r="L34" s="20">
        <f>ROUND(-L9*$D$3,2)</f>
        <v>-38399</v>
      </c>
      <c r="M34" s="20">
        <f t="shared" si="12"/>
        <v>-17384.9</v>
      </c>
      <c r="N34" s="20">
        <f t="shared" si="12"/>
        <v>-9890</v>
      </c>
      <c r="O34" s="44">
        <f aca="true" t="shared" si="13" ref="O34:O45">SUM(B34:N34)</f>
        <v>-463707.7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-9385.03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-11885.03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-500-8885.03</f>
        <v>-9385.03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-11885.03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342428.3432</v>
      </c>
      <c r="C46" s="29">
        <f t="shared" si="15"/>
        <v>234545.009</v>
      </c>
      <c r="D46" s="29">
        <f t="shared" si="15"/>
        <v>251869.74640000006</v>
      </c>
      <c r="E46" s="29">
        <f t="shared" si="15"/>
        <v>60357.1966</v>
      </c>
      <c r="F46" s="29">
        <f t="shared" si="15"/>
        <v>257355.50500000006</v>
      </c>
      <c r="G46" s="29">
        <f t="shared" si="15"/>
        <v>287456.4188</v>
      </c>
      <c r="H46" s="29">
        <f t="shared" si="15"/>
        <v>215051.57319999998</v>
      </c>
      <c r="I46" s="29">
        <f t="shared" si="15"/>
        <v>30254.291500000003</v>
      </c>
      <c r="J46" s="29">
        <f t="shared" si="15"/>
        <v>340549.0936</v>
      </c>
      <c r="K46" s="29">
        <f t="shared" si="15"/>
        <v>258667.08120000002</v>
      </c>
      <c r="L46" s="29">
        <f t="shared" si="15"/>
        <v>363348.5032</v>
      </c>
      <c r="M46" s="29">
        <f t="shared" si="15"/>
        <v>138124.30000000002</v>
      </c>
      <c r="N46" s="29">
        <f t="shared" si="15"/>
        <v>62696.201</v>
      </c>
      <c r="O46" s="29">
        <f>SUM(B46:N46)</f>
        <v>2842703.2627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342428.35</v>
      </c>
      <c r="C49" s="35">
        <f aca="true" t="shared" si="16" ref="C49:N49">SUM(C50:C63)</f>
        <v>234545.01</v>
      </c>
      <c r="D49" s="35">
        <f t="shared" si="16"/>
        <v>251869.75</v>
      </c>
      <c r="E49" s="35">
        <f t="shared" si="16"/>
        <v>60357.2</v>
      </c>
      <c r="F49" s="35">
        <f t="shared" si="16"/>
        <v>257355.51</v>
      </c>
      <c r="G49" s="35">
        <f t="shared" si="16"/>
        <v>287456.42</v>
      </c>
      <c r="H49" s="35">
        <f t="shared" si="16"/>
        <v>215051.57</v>
      </c>
      <c r="I49" s="35">
        <f t="shared" si="16"/>
        <v>30254.29</v>
      </c>
      <c r="J49" s="35">
        <f t="shared" si="16"/>
        <v>340549.1</v>
      </c>
      <c r="K49" s="35">
        <f t="shared" si="16"/>
        <v>258667.08</v>
      </c>
      <c r="L49" s="35">
        <f t="shared" si="16"/>
        <v>363348.5</v>
      </c>
      <c r="M49" s="35">
        <f t="shared" si="16"/>
        <v>138124.3</v>
      </c>
      <c r="N49" s="35">
        <f t="shared" si="16"/>
        <v>62696.2</v>
      </c>
      <c r="O49" s="29">
        <f>SUM(O50:O63)</f>
        <v>2842703.28</v>
      </c>
      <c r="Q49" s="64"/>
    </row>
    <row r="50" spans="1:18" ht="18.75" customHeight="1">
      <c r="A50" s="17" t="s">
        <v>39</v>
      </c>
      <c r="B50" s="35">
        <v>66165.43</v>
      </c>
      <c r="C50" s="35">
        <v>67461.57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133627</v>
      </c>
      <c r="P50"/>
      <c r="Q50" s="64"/>
      <c r="R50" s="65"/>
    </row>
    <row r="51" spans="1:16" ht="18.75" customHeight="1">
      <c r="A51" s="17" t="s">
        <v>40</v>
      </c>
      <c r="B51" s="35">
        <v>276262.92</v>
      </c>
      <c r="C51" s="35">
        <v>167083.44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443346.36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251869.75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251869.75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60357.2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60357.2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257355.51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257355.51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287456.42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287456.42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215051.57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215051.57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30254.29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30254.29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340549.1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340549.1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258667.08</v>
      </c>
      <c r="L59" s="34">
        <v>0</v>
      </c>
      <c r="M59" s="34">
        <v>0</v>
      </c>
      <c r="N59" s="34">
        <v>0</v>
      </c>
      <c r="O59" s="29">
        <f t="shared" si="17"/>
        <v>258667.08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363348.5</v>
      </c>
      <c r="M60" s="34">
        <v>0</v>
      </c>
      <c r="N60" s="34">
        <v>0</v>
      </c>
      <c r="O60" s="26">
        <f t="shared" si="17"/>
        <v>363348.5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138124.3</v>
      </c>
      <c r="N61" s="34">
        <v>0</v>
      </c>
      <c r="O61" s="29">
        <f t="shared" si="17"/>
        <v>138124.3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62696.2</v>
      </c>
      <c r="O62" s="26">
        <f t="shared" si="17"/>
        <v>62696.2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2.4591915135166733</v>
      </c>
      <c r="C67" s="42">
        <v>2.596452096324752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2.130490021964403</v>
      </c>
      <c r="C68" s="42">
        <v>2.195100008327088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2.9593000000000003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2019-01-17T18:59:33Z</dcterms:modified>
  <cp:category/>
  <cp:version/>
  <cp:contentType/>
  <cp:contentStatus/>
</cp:coreProperties>
</file>