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<sst xmlns="http://schemas.openxmlformats.org/spreadsheetml/2006/main" count="77" uniqueCount="74">
  <si>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</si>
  <si>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</si>
  <si>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</si>
  <si>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</si>
  <si>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</si>
  <si>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</si>
  <si>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</si>
  <si>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</si>
  <si>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</si>
  <si>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</si>
  <si>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</si>
  <si>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</si>
  <si>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</si>
  <si>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</si>
  <si>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</si>
  <si>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</si>
  <si>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</si>
  <si>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</si>
  <si>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</si>
  <si>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</si>
  <si>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</si>
  <si>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</si>
  <si>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</si>
  <si>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</si>
  <si>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</si>
  <si>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</si>
  <si>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</si>
  <si>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</si>
  <si>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</si>
  <si>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</si>
  <si>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</si>
  <si>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</si>
  <si>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</si>
  <si>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</si>
  <si>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</si>
  <si>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</si>
  <si>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</si>
  <si>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</si>
  <si>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</si>
  <si>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</si>
  <si>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</si>
  <si>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</si>
  <si>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</si>
  <si>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</si>
  <si>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</si>
  <si>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</si>
  <si>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</si>
  <si>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</si>
  <si>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</si>
  <si>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</si>
  <si>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</si>
  <si>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</si>
  <si>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</si>
  <si>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</si>
  <si>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</si>
  <si>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</si>
  <si>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</si>
  <si>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</si>
  <si>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</si>
  <si>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</si>
  <si>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</si>
  <si>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</si>
  <si>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</si>
  <si>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</si>
  <si>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</si>
  <si>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</si>
  <si>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</si>
  <si>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</si>
  <si>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</si>
  <si>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</si>
  <si>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</si>
  <si>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</si>
  <si>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</si>
  <si>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26/12/19 - VENCIMENTO 06/01/2020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</si>
</sst>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333317</v>
      </c>
      <c r="C7" s="9">
        <f t="shared" si="0"/>
        <v>236657</v>
      </c>
      <c r="D7" s="9">
        <f t="shared" si="0"/>
        <v>244004</v>
      </c>
      <c r="E7" s="9">
        <f t="shared" si="0"/>
        <v>50185</v>
      </c>
      <c r="F7" s="9">
        <f t="shared" si="0"/>
        <v>213554</v>
      </c>
      <c r="G7" s="9">
        <f t="shared" si="0"/>
        <v>344667</v>
      </c>
      <c r="H7" s="9">
        <f t="shared" si="0"/>
        <v>41509</v>
      </c>
      <c r="I7" s="9">
        <f t="shared" si="0"/>
        <v>234241</v>
      </c>
      <c r="J7" s="9">
        <f t="shared" si="0"/>
        <v>212965</v>
      </c>
      <c r="K7" s="9">
        <f t="shared" si="0"/>
        <v>316177</v>
      </c>
      <c r="L7" s="9">
        <f t="shared" si="0"/>
        <v>259161</v>
      </c>
      <c r="M7" s="9">
        <f t="shared" si="0"/>
        <v>101916</v>
      </c>
      <c r="N7" s="9">
        <f t="shared" si="0"/>
        <v>70634</v>
      </c>
      <c r="O7" s="9">
        <f t="shared" si="0"/>
        <v>2658987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20302</v>
      </c>
      <c r="C8" s="11">
        <f t="shared" si="1"/>
        <v>18567</v>
      </c>
      <c r="D8" s="11">
        <f t="shared" si="1"/>
        <v>14016</v>
      </c>
      <c r="E8" s="11">
        <f t="shared" si="1"/>
        <v>2867</v>
      </c>
      <c r="F8" s="11">
        <f t="shared" si="1"/>
        <v>12344</v>
      </c>
      <c r="G8" s="11">
        <f t="shared" si="1"/>
        <v>21111</v>
      </c>
      <c r="H8" s="11">
        <f t="shared" si="1"/>
        <v>2650</v>
      </c>
      <c r="I8" s="11">
        <f t="shared" si="1"/>
        <v>17863</v>
      </c>
      <c r="J8" s="11">
        <f t="shared" si="1"/>
        <v>16278</v>
      </c>
      <c r="K8" s="11">
        <f t="shared" si="1"/>
        <v>14805</v>
      </c>
      <c r="L8" s="11">
        <f t="shared" si="1"/>
        <v>13663</v>
      </c>
      <c r="M8" s="11">
        <f t="shared" si="1"/>
        <v>7132</v>
      </c>
      <c r="N8" s="11">
        <f t="shared" si="1"/>
        <v>6012</v>
      </c>
      <c r="O8" s="11">
        <f t="shared" si="1"/>
        <v>167610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20302</v>
      </c>
      <c r="C9" s="11">
        <v>18567</v>
      </c>
      <c r="D9" s="11">
        <v>14016</v>
      </c>
      <c r="E9" s="11">
        <v>2867</v>
      </c>
      <c r="F9" s="11">
        <v>12344</v>
      </c>
      <c r="G9" s="11">
        <v>21111</v>
      </c>
      <c r="H9" s="11">
        <v>2644</v>
      </c>
      <c r="I9" s="11">
        <v>17860</v>
      </c>
      <c r="J9" s="11">
        <v>16278</v>
      </c>
      <c r="K9" s="11">
        <v>14800</v>
      </c>
      <c r="L9" s="11">
        <v>13663</v>
      </c>
      <c r="M9" s="11">
        <v>7121</v>
      </c>
      <c r="N9" s="11">
        <v>6012</v>
      </c>
      <c r="O9" s="11">
        <f>SUM(B9:N9)</f>
        <v>167585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6</v>
      </c>
      <c r="I10" s="13">
        <v>3</v>
      </c>
      <c r="J10" s="13">
        <v>0</v>
      </c>
      <c r="K10" s="13">
        <v>5</v>
      </c>
      <c r="L10" s="13">
        <v>0</v>
      </c>
      <c r="M10" s="13">
        <v>11</v>
      </c>
      <c r="N10" s="13">
        <v>0</v>
      </c>
      <c r="O10" s="11">
        <f>SUM(B10:N10)</f>
        <v>25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313015</v>
      </c>
      <c r="C11" s="13">
        <v>218090</v>
      </c>
      <c r="D11" s="13">
        <v>229988</v>
      </c>
      <c r="E11" s="13">
        <v>47318</v>
      </c>
      <c r="F11" s="13">
        <v>201210</v>
      </c>
      <c r="G11" s="13">
        <v>323556</v>
      </c>
      <c r="H11" s="13">
        <v>38859</v>
      </c>
      <c r="I11" s="13">
        <v>216378</v>
      </c>
      <c r="J11" s="13">
        <v>196687</v>
      </c>
      <c r="K11" s="13">
        <v>301372</v>
      </c>
      <c r="L11" s="13">
        <v>245498</v>
      </c>
      <c r="M11" s="13">
        <v>94784</v>
      </c>
      <c r="N11" s="13">
        <v>64622</v>
      </c>
      <c r="O11" s="11">
        <f>SUM(B11:N11)</f>
        <v>2491377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1.015333595115668</v>
      </c>
      <c r="C15" s="19">
        <v>1.035088743148958</v>
      </c>
      <c r="D15" s="19">
        <v>0.989944777744777</v>
      </c>
      <c r="E15" s="19">
        <v>0.920321123775156</v>
      </c>
      <c r="F15" s="19">
        <v>1.002160176810139</v>
      </c>
      <c r="G15" s="19">
        <v>1.038200522312626</v>
      </c>
      <c r="H15" s="19">
        <v>1.123171125088372</v>
      </c>
      <c r="I15" s="19">
        <v>0.982907944953535</v>
      </c>
      <c r="J15" s="19">
        <v>1.051473842457998</v>
      </c>
      <c r="K15" s="19">
        <v>1.000324516220171</v>
      </c>
      <c r="L15" s="19">
        <v>0.994703955297531</v>
      </c>
      <c r="M15" s="19">
        <v>1.095741992919426</v>
      </c>
      <c r="N15" s="19">
        <v>0.958565878742011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805039.4699999999</v>
      </c>
      <c r="C17" s="24">
        <f aca="true" t="shared" si="2" ref="C17:O17">C18+C19+C20+C21+C22+C23</f>
        <v>617829.49</v>
      </c>
      <c r="D17" s="24">
        <f t="shared" si="2"/>
        <v>498527.36000000004</v>
      </c>
      <c r="E17" s="24">
        <f t="shared" si="2"/>
        <v>163695.59999999998</v>
      </c>
      <c r="F17" s="24">
        <f t="shared" si="2"/>
        <v>526471.1599999999</v>
      </c>
      <c r="G17" s="24">
        <f t="shared" si="2"/>
        <v>710355.5499999999</v>
      </c>
      <c r="H17" s="24">
        <f t="shared" si="2"/>
        <v>118156.75</v>
      </c>
      <c r="I17" s="24">
        <f t="shared" si="2"/>
        <v>546545.9799999999</v>
      </c>
      <c r="J17" s="24">
        <f t="shared" si="2"/>
        <v>547801.12</v>
      </c>
      <c r="K17" s="24">
        <f t="shared" si="2"/>
        <v>738575.7600000001</v>
      </c>
      <c r="L17" s="24">
        <f t="shared" si="2"/>
        <v>681858.1299999999</v>
      </c>
      <c r="M17" s="24">
        <f t="shared" si="2"/>
        <v>358774.52</v>
      </c>
      <c r="N17" s="24">
        <f t="shared" si="2"/>
        <v>188723.57</v>
      </c>
      <c r="O17" s="24">
        <f t="shared" si="2"/>
        <v>6502354.46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744696.84</v>
      </c>
      <c r="C18" s="22">
        <f t="shared" si="3"/>
        <v>546086.03</v>
      </c>
      <c r="D18" s="22">
        <f t="shared" si="3"/>
        <v>493668.89</v>
      </c>
      <c r="E18" s="22">
        <f t="shared" si="3"/>
        <v>173695.3</v>
      </c>
      <c r="F18" s="22">
        <f t="shared" si="3"/>
        <v>500613.29</v>
      </c>
      <c r="G18" s="22">
        <f t="shared" si="3"/>
        <v>664207.78</v>
      </c>
      <c r="H18" s="22">
        <f t="shared" si="3"/>
        <v>107255.11</v>
      </c>
      <c r="I18" s="22">
        <f t="shared" si="3"/>
        <v>536224.5</v>
      </c>
      <c r="J18" s="22">
        <f t="shared" si="3"/>
        <v>490692.66</v>
      </c>
      <c r="K18" s="22">
        <f t="shared" si="3"/>
        <v>689076.15</v>
      </c>
      <c r="L18" s="22">
        <f t="shared" si="3"/>
        <v>642822.94</v>
      </c>
      <c r="M18" s="22">
        <f t="shared" si="3"/>
        <v>292040.3</v>
      </c>
      <c r="N18" s="22">
        <f t="shared" si="3"/>
        <v>182913.81</v>
      </c>
      <c r="O18" s="27">
        <f aca="true" t="shared" si="4" ref="O18:O23">SUM(B18:N18)</f>
        <v>6063993.6</v>
      </c>
    </row>
    <row r="19" spans="1:23" ht="18.75" customHeight="1">
      <c r="A19" s="26" t="s">
        <v>36</v>
      </c>
      <c r="B19" s="16">
        <f>IF(B15&lt;&gt;0,ROUND((B15-1)*B18,2),0)</f>
        <v>11418.88</v>
      </c>
      <c r="C19" s="22">
        <f aca="true" t="shared" si="5" ref="C19:N19">IF(C15&lt;&gt;0,ROUND((C15-1)*C18,2),0)</f>
        <v>19161.47</v>
      </c>
      <c r="D19" s="22">
        <f t="shared" si="5"/>
        <v>-4963.95</v>
      </c>
      <c r="E19" s="22">
        <f t="shared" si="5"/>
        <v>-13839.85</v>
      </c>
      <c r="F19" s="22">
        <f t="shared" si="5"/>
        <v>1081.41</v>
      </c>
      <c r="G19" s="22">
        <f t="shared" si="5"/>
        <v>25373.08</v>
      </c>
      <c r="H19" s="22">
        <f t="shared" si="5"/>
        <v>13210.73</v>
      </c>
      <c r="I19" s="22">
        <f t="shared" si="5"/>
        <v>-9165.18</v>
      </c>
      <c r="J19" s="22">
        <f t="shared" si="5"/>
        <v>25257.84</v>
      </c>
      <c r="K19" s="22">
        <f t="shared" si="5"/>
        <v>223.62</v>
      </c>
      <c r="L19" s="22">
        <f t="shared" si="5"/>
        <v>-3404.42</v>
      </c>
      <c r="M19" s="22">
        <f t="shared" si="5"/>
        <v>27960.52</v>
      </c>
      <c r="N19" s="22">
        <f t="shared" si="5"/>
        <v>-7578.87</v>
      </c>
      <c r="O19" s="27">
        <f t="shared" si="4"/>
        <v>84735.28000000001</v>
      </c>
      <c r="W19" s="63"/>
    </row>
    <row r="20" spans="1:15" ht="18.75" customHeight="1">
      <c r="A20" s="26" t="s">
        <v>37</v>
      </c>
      <c r="B20" s="22">
        <v>31921.84</v>
      </c>
      <c r="C20" s="22">
        <v>25405.09</v>
      </c>
      <c r="D20" s="22">
        <v>11150.83</v>
      </c>
      <c r="E20" s="22">
        <v>4133.9</v>
      </c>
      <c r="F20" s="22">
        <v>13904.35</v>
      </c>
      <c r="G20" s="22">
        <v>20193.07</v>
      </c>
      <c r="H20" s="22">
        <v>4421.1</v>
      </c>
      <c r="I20" s="22">
        <v>15723.34</v>
      </c>
      <c r="J20" s="22">
        <v>16359.68</v>
      </c>
      <c r="K20" s="22">
        <v>30217.55</v>
      </c>
      <c r="L20" s="22">
        <v>24199.87</v>
      </c>
      <c r="M20" s="22">
        <v>12708.19</v>
      </c>
      <c r="N20" s="22">
        <v>5901.35</v>
      </c>
      <c r="O20" s="27">
        <f t="shared" si="4"/>
        <v>216240.15999999997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-7068.52</v>
      </c>
      <c r="C22" s="22">
        <v>0</v>
      </c>
      <c r="D22" s="22">
        <v>-14256</v>
      </c>
      <c r="E22" s="22">
        <v>-4176</v>
      </c>
      <c r="F22" s="22">
        <v>-5616</v>
      </c>
      <c r="G22" s="22">
        <v>-5760</v>
      </c>
      <c r="H22" s="22">
        <v>-6730.19</v>
      </c>
      <c r="I22" s="22">
        <v>0</v>
      </c>
      <c r="J22" s="22">
        <v>-6912</v>
      </c>
      <c r="K22" s="22">
        <v>-5866.32</v>
      </c>
      <c r="L22" s="22">
        <v>-7375.23</v>
      </c>
      <c r="M22" s="22">
        <v>0</v>
      </c>
      <c r="N22" s="22">
        <v>0</v>
      </c>
      <c r="O22" s="27">
        <f t="shared" si="4"/>
        <v>-63760.26000000001</v>
      </c>
    </row>
    <row r="23" spans="1:26" ht="18.75" customHeight="1">
      <c r="A23" s="26" t="s">
        <v>40</v>
      </c>
      <c r="B23" s="22">
        <v>22746.57</v>
      </c>
      <c r="C23" s="22">
        <v>25853.04</v>
      </c>
      <c r="D23" s="22">
        <v>12927.59</v>
      </c>
      <c r="E23" s="22">
        <v>3882.25</v>
      </c>
      <c r="F23" s="22">
        <v>15164.25</v>
      </c>
      <c r="G23" s="22">
        <v>5017.76</v>
      </c>
      <c r="H23" s="22">
        <v>0</v>
      </c>
      <c r="I23" s="22">
        <v>3763.32</v>
      </c>
      <c r="J23" s="22">
        <v>22402.94</v>
      </c>
      <c r="K23" s="22">
        <v>23600.9</v>
      </c>
      <c r="L23" s="22">
        <v>24291.11</v>
      </c>
      <c r="M23" s="22">
        <v>26065.51</v>
      </c>
      <c r="N23" s="22">
        <v>6163.42</v>
      </c>
      <c r="O23" s="27">
        <f t="shared" si="4"/>
        <v>191878.66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-87298.6</v>
      </c>
      <c r="C25" s="31">
        <f>+C26+C28+C39+C40+C43-C44</f>
        <v>-79838.1</v>
      </c>
      <c r="D25" s="31">
        <f t="shared" si="6"/>
        <v>486163.21</v>
      </c>
      <c r="E25" s="31">
        <f t="shared" si="6"/>
        <v>-12328.1</v>
      </c>
      <c r="F25" s="31">
        <f t="shared" si="6"/>
        <v>-53079.2</v>
      </c>
      <c r="G25" s="31">
        <f t="shared" si="6"/>
        <v>-90777.3</v>
      </c>
      <c r="H25" s="31">
        <f t="shared" si="6"/>
        <v>72722.96</v>
      </c>
      <c r="I25" s="31">
        <f t="shared" si="6"/>
        <v>-76798</v>
      </c>
      <c r="J25" s="31">
        <f t="shared" si="6"/>
        <v>-69995.4</v>
      </c>
      <c r="K25" s="31">
        <f t="shared" si="6"/>
        <v>-63640</v>
      </c>
      <c r="L25" s="31">
        <f t="shared" si="6"/>
        <v>-58750.9</v>
      </c>
      <c r="M25" s="31">
        <f t="shared" si="6"/>
        <v>-30620.3</v>
      </c>
      <c r="N25" s="31">
        <f t="shared" si="6"/>
        <v>-25851.6</v>
      </c>
      <c r="O25" s="31">
        <f t="shared" si="6"/>
        <v>-90091.33000000007</v>
      </c>
    </row>
    <row r="26" spans="1:15" ht="18.75" customHeight="1">
      <c r="A26" s="26" t="s">
        <v>42</v>
      </c>
      <c r="B26" s="32">
        <f>+B27</f>
        <v>-87298.6</v>
      </c>
      <c r="C26" s="32">
        <f>+C27</f>
        <v>-79838.1</v>
      </c>
      <c r="D26" s="32">
        <f aca="true" t="shared" si="7" ref="D26:O26">+D27</f>
        <v>-60268.8</v>
      </c>
      <c r="E26" s="32">
        <f t="shared" si="7"/>
        <v>-12328.1</v>
      </c>
      <c r="F26" s="32">
        <f t="shared" si="7"/>
        <v>-53079.2</v>
      </c>
      <c r="G26" s="32">
        <f t="shared" si="7"/>
        <v>-90777.3</v>
      </c>
      <c r="H26" s="32">
        <f t="shared" si="7"/>
        <v>-11369.2</v>
      </c>
      <c r="I26" s="32">
        <f t="shared" si="7"/>
        <v>-76798</v>
      </c>
      <c r="J26" s="32">
        <f t="shared" si="7"/>
        <v>-69995.4</v>
      </c>
      <c r="K26" s="32">
        <f t="shared" si="7"/>
        <v>-63640</v>
      </c>
      <c r="L26" s="32">
        <f t="shared" si="7"/>
        <v>-58750.9</v>
      </c>
      <c r="M26" s="32">
        <f t="shared" si="7"/>
        <v>-30620.3</v>
      </c>
      <c r="N26" s="32">
        <f t="shared" si="7"/>
        <v>-25851.6</v>
      </c>
      <c r="O26" s="32">
        <f t="shared" si="7"/>
        <v>-720615.5</v>
      </c>
    </row>
    <row r="27" spans="1:26" ht="18.75" customHeight="1">
      <c r="A27" s="28" t="s">
        <v>43</v>
      </c>
      <c r="B27" s="16">
        <f>ROUND((-B9)*$G$3,2)</f>
        <v>-87298.6</v>
      </c>
      <c r="C27" s="16">
        <f aca="true" t="shared" si="8" ref="C27:N27">ROUND((-C9)*$G$3,2)</f>
        <v>-79838.1</v>
      </c>
      <c r="D27" s="16">
        <f t="shared" si="8"/>
        <v>-60268.8</v>
      </c>
      <c r="E27" s="16">
        <f t="shared" si="8"/>
        <v>-12328.1</v>
      </c>
      <c r="F27" s="16">
        <f t="shared" si="8"/>
        <v>-53079.2</v>
      </c>
      <c r="G27" s="16">
        <f t="shared" si="8"/>
        <v>-90777.3</v>
      </c>
      <c r="H27" s="16">
        <f t="shared" si="8"/>
        <v>-11369.2</v>
      </c>
      <c r="I27" s="16">
        <f t="shared" si="8"/>
        <v>-76798</v>
      </c>
      <c r="J27" s="16">
        <f t="shared" si="8"/>
        <v>-69995.4</v>
      </c>
      <c r="K27" s="16">
        <f t="shared" si="8"/>
        <v>-63640</v>
      </c>
      <c r="L27" s="16">
        <f t="shared" si="8"/>
        <v>-58750.9</v>
      </c>
      <c r="M27" s="16">
        <f t="shared" si="8"/>
        <v>-30620.3</v>
      </c>
      <c r="N27" s="16">
        <f t="shared" si="8"/>
        <v>-25851.6</v>
      </c>
      <c r="O27" s="33">
        <f aca="true" t="shared" si="9" ref="O27:O44">SUM(B27:N27)</f>
        <v>-720615.5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546432.01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84092.16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630524.1699999999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-14567.99</v>
      </c>
      <c r="E29" s="34">
        <v>0</v>
      </c>
      <c r="F29" s="34">
        <v>0</v>
      </c>
      <c r="G29" s="34">
        <v>0</v>
      </c>
      <c r="H29" s="34">
        <v>-5907.84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-20475.83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1125000</v>
      </c>
      <c r="E34" s="34">
        <v>0</v>
      </c>
      <c r="F34" s="34">
        <v>0</v>
      </c>
      <c r="G34" s="34">
        <v>0</v>
      </c>
      <c r="H34" s="34">
        <v>243000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1368000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-717000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717740.8699999999</v>
      </c>
      <c r="C42" s="37">
        <f aca="true" t="shared" si="11" ref="C42:N42">+C17+C25</f>
        <v>537991.39</v>
      </c>
      <c r="D42" s="37">
        <f t="shared" si="11"/>
        <v>984690.5700000001</v>
      </c>
      <c r="E42" s="37">
        <f t="shared" si="11"/>
        <v>151367.49999999997</v>
      </c>
      <c r="F42" s="37">
        <f t="shared" si="11"/>
        <v>473391.9599999999</v>
      </c>
      <c r="G42" s="37">
        <f t="shared" si="11"/>
        <v>619578.2499999999</v>
      </c>
      <c r="H42" s="37">
        <f t="shared" si="11"/>
        <v>190879.71000000002</v>
      </c>
      <c r="I42" s="37">
        <f t="shared" si="11"/>
        <v>469747.97999999986</v>
      </c>
      <c r="J42" s="37">
        <f t="shared" si="11"/>
        <v>477805.72</v>
      </c>
      <c r="K42" s="37">
        <f t="shared" si="11"/>
        <v>674935.7600000001</v>
      </c>
      <c r="L42" s="37">
        <f t="shared" si="11"/>
        <v>623107.2299999999</v>
      </c>
      <c r="M42" s="37">
        <f t="shared" si="11"/>
        <v>328154.22000000003</v>
      </c>
      <c r="N42" s="37">
        <f t="shared" si="11"/>
        <v>162871.97</v>
      </c>
      <c r="O42" s="37">
        <f>SUM(B42:N42)</f>
        <v>6412263.129999999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717740.8700000001</v>
      </c>
      <c r="C48" s="52">
        <f t="shared" si="12"/>
        <v>537991.39</v>
      </c>
      <c r="D48" s="52">
        <f t="shared" si="12"/>
        <v>984690.57</v>
      </c>
      <c r="E48" s="52">
        <f t="shared" si="12"/>
        <v>151367.51</v>
      </c>
      <c r="F48" s="52">
        <f t="shared" si="12"/>
        <v>473391.96</v>
      </c>
      <c r="G48" s="52">
        <f t="shared" si="12"/>
        <v>619578.25</v>
      </c>
      <c r="H48" s="52">
        <f t="shared" si="12"/>
        <v>190879.71</v>
      </c>
      <c r="I48" s="52">
        <f t="shared" si="12"/>
        <v>469747.98</v>
      </c>
      <c r="J48" s="52">
        <f t="shared" si="12"/>
        <v>477805.71</v>
      </c>
      <c r="K48" s="52">
        <f t="shared" si="12"/>
        <v>674935.76</v>
      </c>
      <c r="L48" s="52">
        <f t="shared" si="12"/>
        <v>623107.24</v>
      </c>
      <c r="M48" s="52">
        <f t="shared" si="12"/>
        <v>328154.22</v>
      </c>
      <c r="N48" s="52">
        <f t="shared" si="12"/>
        <v>162871.96</v>
      </c>
      <c r="O48" s="37">
        <f t="shared" si="12"/>
        <v>6412263.13</v>
      </c>
      <c r="Q48" s="44"/>
    </row>
    <row r="49" spans="1:18" ht="18.75" customHeight="1">
      <c r="A49" s="26" t="s">
        <v>61</v>
      </c>
      <c r="B49" s="52">
        <v>587614.31</v>
      </c>
      <c r="C49" s="52">
        <v>376160.28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963774.5900000001</v>
      </c>
      <c r="P49"/>
      <c r="Q49"/>
      <c r="R49" s="44"/>
    </row>
    <row r="50" spans="1:16" ht="18.75" customHeight="1">
      <c r="A50" s="26" t="s">
        <v>62</v>
      </c>
      <c r="B50" s="52">
        <v>130126.56</v>
      </c>
      <c r="C50" s="52">
        <v>161831.11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291957.67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984690.57</v>
      </c>
      <c r="E51" s="53">
        <v>0</v>
      </c>
      <c r="F51" s="53">
        <v>0</v>
      </c>
      <c r="G51" s="53">
        <v>0</v>
      </c>
      <c r="H51" s="52">
        <v>190879.71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1175570.28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151367.51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151367.51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473391.96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473391.96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619578.25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619578.25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469747.98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469747.98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477805.71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477805.71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674935.76</v>
      </c>
      <c r="L57" s="32">
        <v>623107.24</v>
      </c>
      <c r="M57" s="53">
        <v>0</v>
      </c>
      <c r="N57" s="53">
        <v>0</v>
      </c>
      <c r="O57" s="37">
        <f t="shared" si="13"/>
        <v>1298043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328154.22</v>
      </c>
      <c r="N58" s="53">
        <v>0</v>
      </c>
      <c r="O58" s="37">
        <f t="shared" si="13"/>
        <v>328154.22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162871.96</v>
      </c>
      <c r="O59" s="56">
        <f t="shared" si="13"/>
        <v>162871.96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2020-01-03T19:18:01Z</dcterms:modified>
  <cp:category/>
  <cp:version/>
  <cp:contentType/>
  <cp:contentStatus/>
</cp:coreProperties>
</file>