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<sst xmlns="http://schemas.openxmlformats.org/spreadsheetml/2006/main" count="77" uniqueCount="74">
  <si>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</si>
  <si>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</si>
  <si>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</si>
  <si>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</si>
  <si>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</si>
  <si>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</si>
  <si>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</si>
  <si>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</si>
  <si>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</si>
  <si>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</si>
  <si>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</si>
  <si>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</si>
  <si>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</si>
  <si>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</si>
  <si>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</si>
  <si>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</si>
  <si>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</si>
  <si>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</si>
  <si>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</si>
  <si>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</si>
  <si>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</si>
  <si>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</si>
  <si>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</si>
  <si>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</si>
  <si>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</si>
  <si>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</si>
  <si>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</si>
  <si>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</si>
  <si>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</si>
  <si>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</si>
  <si>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</si>
  <si>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</si>
  <si>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</si>
  <si>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</si>
  <si>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</si>
  <si>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</si>
  <si>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</si>
  <si>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</si>
  <si>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</si>
  <si>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</si>
  <si>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</si>
  <si>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</si>
  <si>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</si>
  <si>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</si>
  <si>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</si>
  <si>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</si>
  <si>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</si>
  <si>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</si>
  <si>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</si>
  <si>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</si>
  <si>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</si>
  <si>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</si>
  <si>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</si>
  <si>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</si>
  <si>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</si>
  <si>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</si>
  <si>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</si>
  <si>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</si>
  <si>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</si>
  <si>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</si>
  <si>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</si>
  <si>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</si>
  <si>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</si>
  <si>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</si>
  <si>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</si>
  <si>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</si>
  <si>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</si>
  <si>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</si>
  <si>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</si>
  <si>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</si>
  <si>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</si>
  <si>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</si>
  <si>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</si>
  <si>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16/12/19 - VENCIMENTO 23/12/19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</si>
</sst>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431111</v>
      </c>
      <c r="C7" s="9">
        <f t="shared" si="0"/>
        <v>328273</v>
      </c>
      <c r="D7" s="9">
        <f t="shared" si="0"/>
        <v>314312</v>
      </c>
      <c r="E7" s="9">
        <f t="shared" si="0"/>
        <v>66507</v>
      </c>
      <c r="F7" s="9">
        <f t="shared" si="0"/>
        <v>283570</v>
      </c>
      <c r="G7" s="9">
        <f t="shared" si="0"/>
        <v>466143</v>
      </c>
      <c r="H7" s="9">
        <f t="shared" si="0"/>
        <v>57895</v>
      </c>
      <c r="I7" s="9">
        <f t="shared" si="0"/>
        <v>322971</v>
      </c>
      <c r="J7" s="9">
        <f t="shared" si="0"/>
        <v>276601</v>
      </c>
      <c r="K7" s="9">
        <f t="shared" si="0"/>
        <v>395365</v>
      </c>
      <c r="L7" s="9">
        <f t="shared" si="0"/>
        <v>318066</v>
      </c>
      <c r="M7" s="9">
        <f t="shared" si="0"/>
        <v>133385</v>
      </c>
      <c r="N7" s="9">
        <f t="shared" si="0"/>
        <v>94164</v>
      </c>
      <c r="O7" s="9">
        <f t="shared" si="0"/>
        <v>3488363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21380</v>
      </c>
      <c r="C8" s="11">
        <f t="shared" si="1"/>
        <v>21496</v>
      </c>
      <c r="D8" s="11">
        <f t="shared" si="1"/>
        <v>14486</v>
      </c>
      <c r="E8" s="11">
        <f t="shared" si="1"/>
        <v>3048</v>
      </c>
      <c r="F8" s="11">
        <f t="shared" si="1"/>
        <v>12867</v>
      </c>
      <c r="G8" s="11">
        <f t="shared" si="1"/>
        <v>23499</v>
      </c>
      <c r="H8" s="11">
        <f t="shared" si="1"/>
        <v>3157</v>
      </c>
      <c r="I8" s="11">
        <f t="shared" si="1"/>
        <v>20420</v>
      </c>
      <c r="J8" s="11">
        <f t="shared" si="1"/>
        <v>17308</v>
      </c>
      <c r="K8" s="11">
        <f t="shared" si="1"/>
        <v>14627</v>
      </c>
      <c r="L8" s="11">
        <f t="shared" si="1"/>
        <v>13407</v>
      </c>
      <c r="M8" s="11">
        <f t="shared" si="1"/>
        <v>8047</v>
      </c>
      <c r="N8" s="11">
        <f t="shared" si="1"/>
        <v>6552</v>
      </c>
      <c r="O8" s="11">
        <f t="shared" si="1"/>
        <v>180294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21380</v>
      </c>
      <c r="C9" s="11">
        <v>21496</v>
      </c>
      <c r="D9" s="11">
        <v>14486</v>
      </c>
      <c r="E9" s="11">
        <v>3048</v>
      </c>
      <c r="F9" s="11">
        <v>12867</v>
      </c>
      <c r="G9" s="11">
        <v>23499</v>
      </c>
      <c r="H9" s="11">
        <v>3153</v>
      </c>
      <c r="I9" s="11">
        <v>20420</v>
      </c>
      <c r="J9" s="11">
        <v>17308</v>
      </c>
      <c r="K9" s="11">
        <v>14622</v>
      </c>
      <c r="L9" s="11">
        <v>13407</v>
      </c>
      <c r="M9" s="11">
        <v>8033</v>
      </c>
      <c r="N9" s="11">
        <v>6552</v>
      </c>
      <c r="O9" s="11">
        <f>SUM(B9:N9)</f>
        <v>180271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0</v>
      </c>
      <c r="J10" s="13">
        <v>0</v>
      </c>
      <c r="K10" s="13">
        <v>5</v>
      </c>
      <c r="L10" s="13">
        <v>0</v>
      </c>
      <c r="M10" s="13">
        <v>14</v>
      </c>
      <c r="N10" s="13">
        <v>0</v>
      </c>
      <c r="O10" s="11">
        <f>SUM(B10:N10)</f>
        <v>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409731</v>
      </c>
      <c r="C11" s="13">
        <v>306777</v>
      </c>
      <c r="D11" s="13">
        <v>299826</v>
      </c>
      <c r="E11" s="13">
        <v>63459</v>
      </c>
      <c r="F11" s="13">
        <v>270703</v>
      </c>
      <c r="G11" s="13">
        <v>442644</v>
      </c>
      <c r="H11" s="13">
        <v>54738</v>
      </c>
      <c r="I11" s="13">
        <v>302551</v>
      </c>
      <c r="J11" s="13">
        <v>259293</v>
      </c>
      <c r="K11" s="13">
        <v>380738</v>
      </c>
      <c r="L11" s="13">
        <v>304659</v>
      </c>
      <c r="M11" s="13">
        <v>125338</v>
      </c>
      <c r="N11" s="13">
        <v>87612</v>
      </c>
      <c r="O11" s="11">
        <f>SUM(B11:N11)</f>
        <v>3308069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1.015333595115668</v>
      </c>
      <c r="C15" s="19">
        <v>1.035088743148958</v>
      </c>
      <c r="D15" s="19">
        <v>0.989944777744777</v>
      </c>
      <c r="E15" s="19">
        <v>0.920321123775156</v>
      </c>
      <c r="F15" s="19">
        <v>1.002160176810139</v>
      </c>
      <c r="G15" s="19">
        <v>1.038200522312626</v>
      </c>
      <c r="H15" s="19">
        <v>1.123171125088372</v>
      </c>
      <c r="I15" s="19">
        <v>0.982907944953535</v>
      </c>
      <c r="J15" s="19">
        <v>1.051473842457998</v>
      </c>
      <c r="K15" s="19">
        <v>1.000324516220171</v>
      </c>
      <c r="L15" s="19">
        <v>0.994703955297531</v>
      </c>
      <c r="M15" s="19">
        <v>1.095741992919426</v>
      </c>
      <c r="N15" s="19">
        <v>0.958565878742011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1025276.82</v>
      </c>
      <c r="C17" s="24">
        <f aca="true" t="shared" si="2" ref="C17:O17">C18+C19+C20+C21+C22+C23</f>
        <v>830807.8699999999</v>
      </c>
      <c r="D17" s="24">
        <f t="shared" si="2"/>
        <v>639344.1799999999</v>
      </c>
      <c r="E17" s="24">
        <f t="shared" si="2"/>
        <v>215686.46</v>
      </c>
      <c r="F17" s="24">
        <f t="shared" si="2"/>
        <v>690957.22</v>
      </c>
      <c r="G17" s="24">
        <f t="shared" si="2"/>
        <v>953394.56</v>
      </c>
      <c r="H17" s="24">
        <f t="shared" si="2"/>
        <v>165711.57</v>
      </c>
      <c r="I17" s="24">
        <f t="shared" si="2"/>
        <v>746194.9399999998</v>
      </c>
      <c r="J17" s="24">
        <f t="shared" si="2"/>
        <v>701972.1</v>
      </c>
      <c r="K17" s="24">
        <f t="shared" si="2"/>
        <v>911214.0900000001</v>
      </c>
      <c r="L17" s="24">
        <f t="shared" si="2"/>
        <v>827192.31</v>
      </c>
      <c r="M17" s="24">
        <f t="shared" si="2"/>
        <v>457582.42</v>
      </c>
      <c r="N17" s="24">
        <f t="shared" si="2"/>
        <v>247132.13</v>
      </c>
      <c r="O17" s="24">
        <f t="shared" si="2"/>
        <v>8412466.67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963188.2</v>
      </c>
      <c r="C18" s="22">
        <f t="shared" si="3"/>
        <v>757489.95</v>
      </c>
      <c r="D18" s="22">
        <f t="shared" si="3"/>
        <v>635916.04</v>
      </c>
      <c r="E18" s="22">
        <f t="shared" si="3"/>
        <v>230187.38</v>
      </c>
      <c r="F18" s="22">
        <f t="shared" si="3"/>
        <v>664744.79</v>
      </c>
      <c r="G18" s="22">
        <f t="shared" si="3"/>
        <v>898304.18</v>
      </c>
      <c r="H18" s="22">
        <f t="shared" si="3"/>
        <v>149594.89</v>
      </c>
      <c r="I18" s="22">
        <f t="shared" si="3"/>
        <v>739345.21</v>
      </c>
      <c r="J18" s="22">
        <f t="shared" si="3"/>
        <v>637316.36</v>
      </c>
      <c r="K18" s="22">
        <f t="shared" si="3"/>
        <v>861658.48</v>
      </c>
      <c r="L18" s="22">
        <f t="shared" si="3"/>
        <v>788930.91</v>
      </c>
      <c r="M18" s="22">
        <f t="shared" si="3"/>
        <v>382214.72</v>
      </c>
      <c r="N18" s="22">
        <f t="shared" si="3"/>
        <v>243847.09</v>
      </c>
      <c r="O18" s="27">
        <f aca="true" t="shared" si="4" ref="O18:O23">SUM(B18:N18)</f>
        <v>7952738.2</v>
      </c>
    </row>
    <row r="19" spans="1:23" ht="18.75" customHeight="1">
      <c r="A19" s="26" t="s">
        <v>36</v>
      </c>
      <c r="B19" s="16">
        <f>IF(B15&lt;&gt;0,ROUND((B15-1)*B18,2),0)</f>
        <v>14769.14</v>
      </c>
      <c r="C19" s="22">
        <f aca="true" t="shared" si="5" ref="C19:N19">IF(C15&lt;&gt;0,ROUND((C15-1)*C18,2),0)</f>
        <v>26579.37</v>
      </c>
      <c r="D19" s="22">
        <f t="shared" si="5"/>
        <v>-6394.28</v>
      </c>
      <c r="E19" s="22">
        <f t="shared" si="5"/>
        <v>-18341.07</v>
      </c>
      <c r="F19" s="22">
        <f t="shared" si="5"/>
        <v>1435.97</v>
      </c>
      <c r="G19" s="22">
        <f t="shared" si="5"/>
        <v>34315.69</v>
      </c>
      <c r="H19" s="22">
        <f t="shared" si="5"/>
        <v>18425.77</v>
      </c>
      <c r="I19" s="22">
        <f t="shared" si="5"/>
        <v>-12636.93</v>
      </c>
      <c r="J19" s="22">
        <f t="shared" si="5"/>
        <v>32805.12</v>
      </c>
      <c r="K19" s="22">
        <f t="shared" si="5"/>
        <v>279.62</v>
      </c>
      <c r="L19" s="22">
        <f t="shared" si="5"/>
        <v>-4178.21</v>
      </c>
      <c r="M19" s="22">
        <f t="shared" si="5"/>
        <v>36594</v>
      </c>
      <c r="N19" s="22">
        <f t="shared" si="5"/>
        <v>-10103.59</v>
      </c>
      <c r="O19" s="27">
        <f t="shared" si="4"/>
        <v>113550.59999999999</v>
      </c>
      <c r="W19" s="63"/>
    </row>
    <row r="20" spans="1:15" ht="18.75" customHeight="1">
      <c r="A20" s="26" t="s">
        <v>37</v>
      </c>
      <c r="B20" s="22">
        <v>31921.84</v>
      </c>
      <c r="C20" s="22">
        <v>25405.09</v>
      </c>
      <c r="D20" s="22">
        <v>11150.83</v>
      </c>
      <c r="E20" s="22">
        <v>4133.9</v>
      </c>
      <c r="F20" s="22">
        <v>13904.35</v>
      </c>
      <c r="G20" s="22">
        <v>20193.07</v>
      </c>
      <c r="H20" s="22">
        <v>4421.1</v>
      </c>
      <c r="I20" s="22">
        <v>15723.34</v>
      </c>
      <c r="J20" s="22">
        <v>16359.68</v>
      </c>
      <c r="K20" s="22">
        <v>30217.55</v>
      </c>
      <c r="L20" s="22">
        <v>24199.87</v>
      </c>
      <c r="M20" s="22">
        <v>12708.19</v>
      </c>
      <c r="N20" s="22">
        <v>5901.35</v>
      </c>
      <c r="O20" s="27">
        <f t="shared" si="4"/>
        <v>216240.15999999997</v>
      </c>
    </row>
    <row r="21" spans="1:15" ht="18.75" customHeight="1">
      <c r="A21" s="26" t="s">
        <v>38</v>
      </c>
      <c r="B21" s="22">
        <v>1323.86</v>
      </c>
      <c r="C21" s="22">
        <v>1323.86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9267.019999999999</v>
      </c>
    </row>
    <row r="22" spans="1:15" ht="18.75" customHeight="1">
      <c r="A22" s="26" t="s">
        <v>39</v>
      </c>
      <c r="B22" s="22">
        <v>-7068.52</v>
      </c>
      <c r="C22" s="22">
        <v>0</v>
      </c>
      <c r="D22" s="22">
        <v>-14256</v>
      </c>
      <c r="E22" s="22">
        <v>-4176</v>
      </c>
      <c r="F22" s="22">
        <v>-5616</v>
      </c>
      <c r="G22" s="22">
        <v>-5760</v>
      </c>
      <c r="H22" s="22">
        <v>-6730.19</v>
      </c>
      <c r="I22" s="22">
        <v>0</v>
      </c>
      <c r="J22" s="22">
        <v>-6912</v>
      </c>
      <c r="K22" s="22">
        <v>-5866.32</v>
      </c>
      <c r="L22" s="22">
        <v>-7375.23</v>
      </c>
      <c r="M22" s="22">
        <v>0</v>
      </c>
      <c r="N22" s="22">
        <v>0</v>
      </c>
      <c r="O22" s="27">
        <f t="shared" si="4"/>
        <v>-63760.26000000001</v>
      </c>
    </row>
    <row r="23" spans="1:26" ht="18.75" customHeight="1">
      <c r="A23" s="26" t="s">
        <v>40</v>
      </c>
      <c r="B23" s="22">
        <v>21142.3</v>
      </c>
      <c r="C23" s="22">
        <v>20009.6</v>
      </c>
      <c r="D23" s="22">
        <v>12927.59</v>
      </c>
      <c r="E23" s="22">
        <v>3882.25</v>
      </c>
      <c r="F23" s="22">
        <v>15164.25</v>
      </c>
      <c r="G23" s="22">
        <v>5017.76</v>
      </c>
      <c r="H23" s="22">
        <v>0</v>
      </c>
      <c r="I23" s="22">
        <v>3763.32</v>
      </c>
      <c r="J23" s="22">
        <v>22402.94</v>
      </c>
      <c r="K23" s="22">
        <v>23600.9</v>
      </c>
      <c r="L23" s="22">
        <v>24291.11</v>
      </c>
      <c r="M23" s="22">
        <v>26065.51</v>
      </c>
      <c r="N23" s="22">
        <v>6163.42</v>
      </c>
      <c r="O23" s="27">
        <f t="shared" si="4"/>
        <v>184430.95000000004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-91934</v>
      </c>
      <c r="C25" s="31">
        <f>+C26+C28+C39+C40+C43-C44</f>
        <v>-92432.8</v>
      </c>
      <c r="D25" s="31">
        <f t="shared" si="6"/>
        <v>-81082.3</v>
      </c>
      <c r="E25" s="31">
        <f t="shared" si="6"/>
        <v>-13106.4</v>
      </c>
      <c r="F25" s="31">
        <f t="shared" si="6"/>
        <v>-55328.1</v>
      </c>
      <c r="G25" s="31">
        <f t="shared" si="6"/>
        <v>-101045.7</v>
      </c>
      <c r="H25" s="31">
        <f t="shared" si="6"/>
        <v>-21843.47999999999</v>
      </c>
      <c r="I25" s="31">
        <f t="shared" si="6"/>
        <v>-87806</v>
      </c>
      <c r="J25" s="31">
        <f t="shared" si="6"/>
        <v>-74424.4</v>
      </c>
      <c r="K25" s="31">
        <f t="shared" si="6"/>
        <v>-62874.6</v>
      </c>
      <c r="L25" s="31">
        <f t="shared" si="6"/>
        <v>-57650.1</v>
      </c>
      <c r="M25" s="31">
        <f t="shared" si="6"/>
        <v>-34541.9</v>
      </c>
      <c r="N25" s="31">
        <f t="shared" si="6"/>
        <v>-28173.6</v>
      </c>
      <c r="O25" s="31">
        <f t="shared" si="6"/>
        <v>-802243.38</v>
      </c>
    </row>
    <row r="26" spans="1:15" ht="18.75" customHeight="1">
      <c r="A26" s="26" t="s">
        <v>42</v>
      </c>
      <c r="B26" s="32">
        <f>+B27</f>
        <v>-91934</v>
      </c>
      <c r="C26" s="32">
        <f>+C27</f>
        <v>-92432.8</v>
      </c>
      <c r="D26" s="32">
        <f aca="true" t="shared" si="7" ref="D26:O26">+D27</f>
        <v>-62289.8</v>
      </c>
      <c r="E26" s="32">
        <f t="shared" si="7"/>
        <v>-13106.4</v>
      </c>
      <c r="F26" s="32">
        <f t="shared" si="7"/>
        <v>-55328.1</v>
      </c>
      <c r="G26" s="32">
        <f t="shared" si="7"/>
        <v>-101045.7</v>
      </c>
      <c r="H26" s="32">
        <f t="shared" si="7"/>
        <v>-13557.9</v>
      </c>
      <c r="I26" s="32">
        <f t="shared" si="7"/>
        <v>-87806</v>
      </c>
      <c r="J26" s="32">
        <f t="shared" si="7"/>
        <v>-74424.4</v>
      </c>
      <c r="K26" s="32">
        <f t="shared" si="7"/>
        <v>-62874.6</v>
      </c>
      <c r="L26" s="32">
        <f t="shared" si="7"/>
        <v>-57650.1</v>
      </c>
      <c r="M26" s="32">
        <f t="shared" si="7"/>
        <v>-34541.9</v>
      </c>
      <c r="N26" s="32">
        <f t="shared" si="7"/>
        <v>-28173.6</v>
      </c>
      <c r="O26" s="32">
        <f t="shared" si="7"/>
        <v>-775165.2999999999</v>
      </c>
    </row>
    <row r="27" spans="1:26" ht="18.75" customHeight="1">
      <c r="A27" s="28" t="s">
        <v>43</v>
      </c>
      <c r="B27" s="16">
        <f>ROUND((-B9)*$G$3,2)</f>
        <v>-91934</v>
      </c>
      <c r="C27" s="16">
        <f aca="true" t="shared" si="8" ref="C27:N27">ROUND((-C9)*$G$3,2)</f>
        <v>-92432.8</v>
      </c>
      <c r="D27" s="16">
        <f t="shared" si="8"/>
        <v>-62289.8</v>
      </c>
      <c r="E27" s="16">
        <f t="shared" si="8"/>
        <v>-13106.4</v>
      </c>
      <c r="F27" s="16">
        <f t="shared" si="8"/>
        <v>-55328.1</v>
      </c>
      <c r="G27" s="16">
        <f t="shared" si="8"/>
        <v>-101045.7</v>
      </c>
      <c r="H27" s="16">
        <f t="shared" si="8"/>
        <v>-13557.9</v>
      </c>
      <c r="I27" s="16">
        <f t="shared" si="8"/>
        <v>-87806</v>
      </c>
      <c r="J27" s="16">
        <f t="shared" si="8"/>
        <v>-74424.4</v>
      </c>
      <c r="K27" s="16">
        <f t="shared" si="8"/>
        <v>-62874.6</v>
      </c>
      <c r="L27" s="16">
        <f t="shared" si="8"/>
        <v>-57650.1</v>
      </c>
      <c r="M27" s="16">
        <f t="shared" si="8"/>
        <v>-34541.9</v>
      </c>
      <c r="N27" s="16">
        <f t="shared" si="8"/>
        <v>-28173.6</v>
      </c>
      <c r="O27" s="33">
        <f aca="true" t="shared" si="9" ref="O27:O44">SUM(B27:N27)</f>
        <v>-775165.2999999999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-18792.5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-8285.579999999987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-27078.080000000075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-18792.5</v>
      </c>
      <c r="E29" s="34">
        <v>0</v>
      </c>
      <c r="F29" s="34">
        <v>0</v>
      </c>
      <c r="G29" s="34">
        <v>0</v>
      </c>
      <c r="H29" s="34">
        <v>-8285.58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-27078.08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564000</v>
      </c>
      <c r="E34" s="34">
        <v>0</v>
      </c>
      <c r="F34" s="34">
        <v>580000</v>
      </c>
      <c r="G34" s="34">
        <v>0</v>
      </c>
      <c r="H34" s="34">
        <v>153000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1297000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-564000</v>
      </c>
      <c r="E35" s="34">
        <v>0</v>
      </c>
      <c r="F35" s="34">
        <v>-580000</v>
      </c>
      <c r="G35" s="34">
        <v>0</v>
      </c>
      <c r="H35" s="34">
        <v>-153000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-1297000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933342.82</v>
      </c>
      <c r="C42" s="37">
        <f aca="true" t="shared" si="11" ref="C42:N42">+C17+C25</f>
        <v>738375.0699999998</v>
      </c>
      <c r="D42" s="37">
        <f t="shared" si="11"/>
        <v>558261.8799999999</v>
      </c>
      <c r="E42" s="37">
        <f t="shared" si="11"/>
        <v>202580.06</v>
      </c>
      <c r="F42" s="37">
        <f t="shared" si="11"/>
        <v>635629.12</v>
      </c>
      <c r="G42" s="37">
        <f t="shared" si="11"/>
        <v>852348.8600000001</v>
      </c>
      <c r="H42" s="37">
        <f t="shared" si="11"/>
        <v>143868.09000000003</v>
      </c>
      <c r="I42" s="37">
        <f t="shared" si="11"/>
        <v>658388.9399999998</v>
      </c>
      <c r="J42" s="37">
        <f t="shared" si="11"/>
        <v>627547.7</v>
      </c>
      <c r="K42" s="37">
        <f t="shared" si="11"/>
        <v>848339.4900000001</v>
      </c>
      <c r="L42" s="37">
        <f t="shared" si="11"/>
        <v>769542.2100000001</v>
      </c>
      <c r="M42" s="37">
        <f t="shared" si="11"/>
        <v>423040.51999999996</v>
      </c>
      <c r="N42" s="37">
        <f t="shared" si="11"/>
        <v>218958.53</v>
      </c>
      <c r="O42" s="37">
        <f>SUM(B42:N42)</f>
        <v>7610223.289999999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933342.81</v>
      </c>
      <c r="C48" s="52">
        <f t="shared" si="12"/>
        <v>738375.0700000001</v>
      </c>
      <c r="D48" s="52">
        <f t="shared" si="12"/>
        <v>558261.88</v>
      </c>
      <c r="E48" s="52">
        <f t="shared" si="12"/>
        <v>202580.06</v>
      </c>
      <c r="F48" s="52">
        <f t="shared" si="12"/>
        <v>635629.12</v>
      </c>
      <c r="G48" s="52">
        <f t="shared" si="12"/>
        <v>852348.85</v>
      </c>
      <c r="H48" s="52">
        <f t="shared" si="12"/>
        <v>143868.09</v>
      </c>
      <c r="I48" s="52">
        <f t="shared" si="12"/>
        <v>658388.95</v>
      </c>
      <c r="J48" s="52">
        <f t="shared" si="12"/>
        <v>627547.71</v>
      </c>
      <c r="K48" s="52">
        <f t="shared" si="12"/>
        <v>848339.49</v>
      </c>
      <c r="L48" s="52">
        <f t="shared" si="12"/>
        <v>769542.2</v>
      </c>
      <c r="M48" s="52">
        <f t="shared" si="12"/>
        <v>423040.52</v>
      </c>
      <c r="N48" s="52">
        <f t="shared" si="12"/>
        <v>218958.53</v>
      </c>
      <c r="O48" s="37">
        <f t="shared" si="12"/>
        <v>7610223.28</v>
      </c>
      <c r="Q48"/>
    </row>
    <row r="49" spans="1:18" ht="18.75" customHeight="1">
      <c r="A49" s="26" t="s">
        <v>61</v>
      </c>
      <c r="B49" s="52">
        <v>762547.86</v>
      </c>
      <c r="C49" s="52">
        <v>548149.02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1310696.88</v>
      </c>
      <c r="P49"/>
      <c r="Q49"/>
      <c r="R49" s="44"/>
    </row>
    <row r="50" spans="1:16" ht="18.75" customHeight="1">
      <c r="A50" s="26" t="s">
        <v>62</v>
      </c>
      <c r="B50" s="52">
        <v>170794.95</v>
      </c>
      <c r="C50" s="52">
        <v>190226.05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361021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558261.88</v>
      </c>
      <c r="E51" s="53">
        <v>0</v>
      </c>
      <c r="F51" s="53">
        <v>0</v>
      </c>
      <c r="G51" s="53">
        <v>0</v>
      </c>
      <c r="H51" s="52">
        <v>143868.09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702129.97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202580.06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202580.06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635629.12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635629.12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852348.85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852348.85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658388.95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658388.95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627547.71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627547.71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848339.49</v>
      </c>
      <c r="L57" s="32">
        <v>769542.2</v>
      </c>
      <c r="M57" s="53">
        <v>0</v>
      </c>
      <c r="N57" s="53">
        <v>0</v>
      </c>
      <c r="O57" s="37">
        <f t="shared" si="13"/>
        <v>1617881.69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423040.52</v>
      </c>
      <c r="N58" s="53">
        <v>0</v>
      </c>
      <c r="O58" s="37">
        <f t="shared" si="13"/>
        <v>423040.52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218958.53</v>
      </c>
      <c r="O59" s="56">
        <f t="shared" si="13"/>
        <v>218958.53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2019-12-20T21:12:29Z</dcterms:modified>
  <cp:category/>
  <cp:version/>
  <cp:contentType/>
  <cp:contentStatus/>
</cp:coreProperties>
</file>