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<sst xmlns="http://schemas.openxmlformats.org/spreadsheetml/2006/main" count="82" uniqueCount="81">
  <si>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</si>
  <si>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</si>
  <si>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</si>
  <si>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</si>
  <si>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</si>
  <si>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</si>
  <si>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</si>
  <si>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</si>
  <si>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</si>
  <si>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</si>
  <si>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</si>
  <si>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</si>
  <si>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</si>
  <si>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</si>
  <si>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</si>
  <si>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</si>
  <si>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</si>
  <si>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</si>
  <si>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</si>
  <si>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</si>
  <si>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</si>
  <si>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</si>
  <si>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</si>
  <si>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</si>
  <si>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</si>
  <si>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</si>
  <si>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</si>
  <si>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</si>
  <si>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</si>
  <si>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</si>
  <si>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</si>
  <si>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</si>
  <si>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</si>
  <si>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</si>
  <si>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</si>
  <si>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</si>
  <si>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</si>
  <si>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</si>
  <si>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</si>
  <si>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</si>
  <si>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</si>
  <si>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</si>
  <si>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</si>
  <si>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</si>
  <si>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</si>
  <si>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</si>
  <si>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</si>
  <si>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</si>
  <si>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</si>
  <si>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</si>
  <si>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</si>
  <si>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</si>
  <si>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</si>
  <si>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</si>
  <si>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</si>
  <si>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</si>
  <si>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</si>
  <si>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</si>
  <si>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</si>
  <si>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</si>
  <si>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</si>
  <si>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</si>
  <si>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</si>
  <si>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</si>
  <si>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</si>
  <si>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</si>
  <si>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</si>
  <si>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</si>
  <si>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</si>
  <si>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</si>
  <si>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</si>
  <si>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</si>
  <si>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</si>
  <si>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</si>
  <si>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</si>
  <si>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</si>
  <si>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</si>
  <si>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</si>
  <si>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</si>
  <si>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28/12/19 - VENCIMENTO 07/01/20</t>
  </si>
  <si>
    <t>6. Remuneração Líquida a Pagar (4.+ 5.)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</si>
</sst>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52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50" t="s">
        <v>72</v>
      </c>
      <c r="C5" s="50" t="s">
        <v>48</v>
      </c>
      <c r="D5" s="51" t="s">
        <v>73</v>
      </c>
      <c r="E5" s="51" t="s">
        <v>74</v>
      </c>
      <c r="F5" s="51" t="s">
        <v>75</v>
      </c>
      <c r="G5" s="50" t="s">
        <v>76</v>
      </c>
      <c r="H5" s="51" t="s">
        <v>73</v>
      </c>
      <c r="I5" s="50" t="s">
        <v>47</v>
      </c>
      <c r="J5" s="50" t="s">
        <v>77</v>
      </c>
      <c r="K5" s="59"/>
    </row>
    <row r="6" spans="1:11" ht="18.75" customHeight="1">
      <c r="A6" s="59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9"/>
    </row>
    <row r="7" spans="1:14" ht="16.5" customHeight="1">
      <c r="A7" s="13" t="s">
        <v>37</v>
      </c>
      <c r="B7" s="48">
        <f aca="true" t="shared" si="0" ref="B7:K7">B8+B11</f>
        <v>194182</v>
      </c>
      <c r="C7" s="48">
        <f t="shared" si="0"/>
        <v>133546</v>
      </c>
      <c r="D7" s="48">
        <f t="shared" si="0"/>
        <v>209753</v>
      </c>
      <c r="E7" s="48">
        <f t="shared" si="0"/>
        <v>107948</v>
      </c>
      <c r="F7" s="48">
        <f t="shared" si="0"/>
        <v>131347</v>
      </c>
      <c r="G7" s="48">
        <f t="shared" si="0"/>
        <v>148640</v>
      </c>
      <c r="H7" s="48">
        <f t="shared" si="0"/>
        <v>168798</v>
      </c>
      <c r="I7" s="48">
        <f t="shared" si="0"/>
        <v>226731</v>
      </c>
      <c r="J7" s="48">
        <f t="shared" si="0"/>
        <v>48288</v>
      </c>
      <c r="K7" s="48">
        <f t="shared" si="0"/>
        <v>1369233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16772</v>
      </c>
      <c r="C8" s="46">
        <f t="shared" si="1"/>
        <v>15020</v>
      </c>
      <c r="D8" s="46">
        <f t="shared" si="1"/>
        <v>18309</v>
      </c>
      <c r="E8" s="46">
        <f t="shared" si="1"/>
        <v>9809</v>
      </c>
      <c r="F8" s="46">
        <f t="shared" si="1"/>
        <v>11258</v>
      </c>
      <c r="G8" s="46">
        <f t="shared" si="1"/>
        <v>8358</v>
      </c>
      <c r="H8" s="46">
        <f t="shared" si="1"/>
        <v>7508</v>
      </c>
      <c r="I8" s="46">
        <f t="shared" si="1"/>
        <v>17341</v>
      </c>
      <c r="J8" s="46">
        <f t="shared" si="1"/>
        <v>2282</v>
      </c>
      <c r="K8" s="39">
        <f>SUM(B8:J8)</f>
        <v>106657</v>
      </c>
      <c r="L8"/>
      <c r="M8"/>
      <c r="N8"/>
    </row>
    <row r="9" spans="1:14" ht="16.5" customHeight="1">
      <c r="A9" s="23" t="s">
        <v>35</v>
      </c>
      <c r="B9" s="46">
        <v>16764</v>
      </c>
      <c r="C9" s="46">
        <v>15018</v>
      </c>
      <c r="D9" s="46">
        <v>18309</v>
      </c>
      <c r="E9" s="46">
        <v>9786</v>
      </c>
      <c r="F9" s="46">
        <v>11250</v>
      </c>
      <c r="G9" s="46">
        <v>8355</v>
      </c>
      <c r="H9" s="46">
        <v>7508</v>
      </c>
      <c r="I9" s="46">
        <v>17327</v>
      </c>
      <c r="J9" s="46">
        <v>2282</v>
      </c>
      <c r="K9" s="39">
        <f>SUM(B9:J9)</f>
        <v>106599</v>
      </c>
      <c r="L9"/>
      <c r="M9"/>
      <c r="N9"/>
    </row>
    <row r="10" spans="1:14" ht="16.5" customHeight="1">
      <c r="A10" s="23" t="s">
        <v>34</v>
      </c>
      <c r="B10" s="46">
        <v>8</v>
      </c>
      <c r="C10" s="46">
        <v>2</v>
      </c>
      <c r="D10" s="46">
        <v>0</v>
      </c>
      <c r="E10" s="46">
        <v>23</v>
      </c>
      <c r="F10" s="46">
        <v>8</v>
      </c>
      <c r="G10" s="46">
        <v>3</v>
      </c>
      <c r="H10" s="46">
        <v>0</v>
      </c>
      <c r="I10" s="46">
        <v>14</v>
      </c>
      <c r="J10" s="46">
        <v>0</v>
      </c>
      <c r="K10" s="39">
        <f>SUM(B10:J10)</f>
        <v>58</v>
      </c>
      <c r="L10"/>
      <c r="M10"/>
      <c r="N10"/>
    </row>
    <row r="11" spans="1:14" ht="16.5" customHeight="1">
      <c r="A11" s="45" t="s">
        <v>33</v>
      </c>
      <c r="B11" s="44">
        <v>177410</v>
      </c>
      <c r="C11" s="44">
        <v>118526</v>
      </c>
      <c r="D11" s="44">
        <v>191444</v>
      </c>
      <c r="E11" s="44">
        <v>98139</v>
      </c>
      <c r="F11" s="44">
        <v>120089</v>
      </c>
      <c r="G11" s="44">
        <v>140282</v>
      </c>
      <c r="H11" s="44">
        <v>161290</v>
      </c>
      <c r="I11" s="44">
        <v>209390</v>
      </c>
      <c r="J11" s="44">
        <v>46006</v>
      </c>
      <c r="K11" s="39">
        <f>SUM(B11:J11)</f>
        <v>1262576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31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30</v>
      </c>
      <c r="B17" s="37">
        <f aca="true" t="shared" si="2" ref="B17:J17">B18+B19+B20+B21+B22</f>
        <v>713349.88</v>
      </c>
      <c r="C17" s="37">
        <f t="shared" si="2"/>
        <v>520660.51</v>
      </c>
      <c r="D17" s="37">
        <f t="shared" si="2"/>
        <v>878196.2200000001</v>
      </c>
      <c r="E17" s="37">
        <f t="shared" si="2"/>
        <v>443523.42</v>
      </c>
      <c r="F17" s="37">
        <f t="shared" si="2"/>
        <v>517163.93999999994</v>
      </c>
      <c r="G17" s="37">
        <f t="shared" si="2"/>
        <v>554860.7500000001</v>
      </c>
      <c r="H17" s="37">
        <f t="shared" si="2"/>
        <v>547925.09</v>
      </c>
      <c r="I17" s="37">
        <f t="shared" si="2"/>
        <v>768302.6</v>
      </c>
      <c r="J17" s="37">
        <f t="shared" si="2"/>
        <v>176549.06</v>
      </c>
      <c r="K17" s="37">
        <f aca="true" t="shared" si="3" ref="K17:K22">SUM(B17:J17)</f>
        <v>5120531.47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660374.15</v>
      </c>
      <c r="C18" s="31">
        <f t="shared" si="4"/>
        <v>498540.57</v>
      </c>
      <c r="D18" s="31">
        <f t="shared" si="4"/>
        <v>867391.58</v>
      </c>
      <c r="E18" s="31">
        <f t="shared" si="4"/>
        <v>388634.39</v>
      </c>
      <c r="F18" s="31">
        <f t="shared" si="4"/>
        <v>500077.43</v>
      </c>
      <c r="G18" s="31">
        <f t="shared" si="4"/>
        <v>572189.68</v>
      </c>
      <c r="H18" s="31">
        <f t="shared" si="4"/>
        <v>517973.54</v>
      </c>
      <c r="I18" s="31">
        <f t="shared" si="4"/>
        <v>702321.95</v>
      </c>
      <c r="J18" s="31">
        <f t="shared" si="4"/>
        <v>169466.74</v>
      </c>
      <c r="K18" s="31">
        <f t="shared" si="3"/>
        <v>4876970.03</v>
      </c>
      <c r="L18"/>
      <c r="M18"/>
      <c r="N18"/>
    </row>
    <row r="19" spans="1:14" ht="16.5" customHeight="1">
      <c r="A19" s="18" t="s">
        <v>28</v>
      </c>
      <c r="B19" s="31">
        <f aca="true" t="shared" si="5" ref="B19:J19">IF(B15&lt;&gt;0,ROUND((B15-1)*B18,2),0)</f>
        <v>13658.78</v>
      </c>
      <c r="C19" s="31">
        <f t="shared" si="5"/>
        <v>-2498.83</v>
      </c>
      <c r="D19" s="31">
        <f t="shared" si="5"/>
        <v>-771.59</v>
      </c>
      <c r="E19" s="31">
        <f t="shared" si="5"/>
        <v>33188.21</v>
      </c>
      <c r="F19" s="31">
        <f t="shared" si="5"/>
        <v>-4542.26</v>
      </c>
      <c r="G19" s="31">
        <f t="shared" si="5"/>
        <v>-22502.57</v>
      </c>
      <c r="H19" s="31">
        <f t="shared" si="5"/>
        <v>23156.78</v>
      </c>
      <c r="I19" s="31">
        <f t="shared" si="5"/>
        <v>14839.88</v>
      </c>
      <c r="J19" s="31">
        <f t="shared" si="5"/>
        <v>6217.35</v>
      </c>
      <c r="K19" s="31">
        <f t="shared" si="3"/>
        <v>60745.74999999999</v>
      </c>
      <c r="L19"/>
      <c r="M19"/>
      <c r="N19"/>
    </row>
    <row r="20" spans="1:14" ht="16.5" customHeight="1">
      <c r="A20" s="18" t="s">
        <v>27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26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24</v>
      </c>
      <c r="B25" s="31">
        <f aca="true" t="shared" si="6" ref="B25:J25">+B26+B31+B43</f>
        <v>-72085.2</v>
      </c>
      <c r="C25" s="31">
        <f t="shared" si="6"/>
        <v>-64577.4</v>
      </c>
      <c r="D25" s="31">
        <f t="shared" si="6"/>
        <v>-96754.01</v>
      </c>
      <c r="E25" s="31">
        <f t="shared" si="6"/>
        <v>-42079.8</v>
      </c>
      <c r="F25" s="31">
        <f t="shared" si="6"/>
        <v>-48375</v>
      </c>
      <c r="G25" s="31">
        <f t="shared" si="6"/>
        <v>-35926.5</v>
      </c>
      <c r="H25" s="31">
        <f t="shared" si="6"/>
        <v>-32284.4</v>
      </c>
      <c r="I25" s="31">
        <f t="shared" si="6"/>
        <v>-74506.1</v>
      </c>
      <c r="J25" s="31">
        <f t="shared" si="6"/>
        <v>-15030.84</v>
      </c>
      <c r="K25" s="31">
        <f aca="true" t="shared" si="7" ref="K25:K33">SUM(B25:J25)</f>
        <v>-481619.25000000006</v>
      </c>
      <c r="L25"/>
      <c r="M25"/>
      <c r="N25"/>
    </row>
    <row r="26" spans="1:14" ht="16.5" customHeight="1">
      <c r="A26" s="18" t="s">
        <v>23</v>
      </c>
      <c r="B26" s="31">
        <f aca="true" t="shared" si="8" ref="B26:J26">B27+B28+B29+B30</f>
        <v>-72085.2</v>
      </c>
      <c r="C26" s="31">
        <f t="shared" si="8"/>
        <v>-64577.4</v>
      </c>
      <c r="D26" s="31">
        <f t="shared" si="8"/>
        <v>-78728.7</v>
      </c>
      <c r="E26" s="31">
        <f t="shared" si="8"/>
        <v>-42079.8</v>
      </c>
      <c r="F26" s="31">
        <f t="shared" si="8"/>
        <v>-48375</v>
      </c>
      <c r="G26" s="31">
        <f t="shared" si="8"/>
        <v>-35926.5</v>
      </c>
      <c r="H26" s="31">
        <f t="shared" si="8"/>
        <v>-32284.4</v>
      </c>
      <c r="I26" s="31">
        <f t="shared" si="8"/>
        <v>-74506.1</v>
      </c>
      <c r="J26" s="31">
        <f t="shared" si="8"/>
        <v>-9812.6</v>
      </c>
      <c r="K26" s="31">
        <f t="shared" si="7"/>
        <v>-458375.69999999995</v>
      </c>
      <c r="L26"/>
      <c r="M26"/>
      <c r="N26"/>
    </row>
    <row r="27" spans="1:14" s="24" customFormat="1" ht="16.5" customHeight="1">
      <c r="A27" s="30" t="s">
        <v>69</v>
      </c>
      <c r="B27" s="31">
        <f>-ROUND((B9)*$E$3,2)</f>
        <v>-72085.2</v>
      </c>
      <c r="C27" s="31">
        <f aca="true" t="shared" si="9" ref="C27:J27">-ROUND((C9)*$E$3,2)</f>
        <v>-64577.4</v>
      </c>
      <c r="D27" s="31">
        <f t="shared" si="9"/>
        <v>-78728.7</v>
      </c>
      <c r="E27" s="31">
        <f t="shared" si="9"/>
        <v>-42079.8</v>
      </c>
      <c r="F27" s="31">
        <f t="shared" si="9"/>
        <v>-48375</v>
      </c>
      <c r="G27" s="31">
        <f t="shared" si="9"/>
        <v>-35926.5</v>
      </c>
      <c r="H27" s="31">
        <f t="shared" si="9"/>
        <v>-32284.4</v>
      </c>
      <c r="I27" s="31">
        <f t="shared" si="9"/>
        <v>-74506.1</v>
      </c>
      <c r="J27" s="31">
        <f t="shared" si="9"/>
        <v>-9812.6</v>
      </c>
      <c r="K27" s="31">
        <f t="shared" si="7"/>
        <v>-458375.69999999995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21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20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19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18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5"/>
      <c r="M39"/>
      <c r="N39"/>
    </row>
    <row r="40" spans="1:14" s="24" customFormat="1" ht="16.5" customHeight="1">
      <c r="A40" s="26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5"/>
      <c r="M40"/>
      <c r="N40"/>
    </row>
    <row r="41" spans="1:14" s="24" customFormat="1" ht="16.5" customHeight="1">
      <c r="A41" s="26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80</v>
      </c>
      <c r="B45" s="10">
        <f aca="true" t="shared" si="11" ref="B45:J45">+B17+B25</f>
        <v>641264.68</v>
      </c>
      <c r="C45" s="10">
        <f t="shared" si="11"/>
        <v>456083.11</v>
      </c>
      <c r="D45" s="10">
        <f t="shared" si="11"/>
        <v>781442.2100000001</v>
      </c>
      <c r="E45" s="10">
        <f t="shared" si="11"/>
        <v>401443.62</v>
      </c>
      <c r="F45" s="10">
        <f t="shared" si="11"/>
        <v>468788.93999999994</v>
      </c>
      <c r="G45" s="10">
        <f t="shared" si="11"/>
        <v>518934.2500000001</v>
      </c>
      <c r="H45" s="10">
        <f t="shared" si="11"/>
        <v>515640.68999999994</v>
      </c>
      <c r="I45" s="10">
        <f t="shared" si="11"/>
        <v>693796.5</v>
      </c>
      <c r="J45" s="10">
        <f t="shared" si="11"/>
        <v>161518.22</v>
      </c>
      <c r="K45" s="21">
        <f>SUM(B45:J45)</f>
        <v>4638912.22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641264.67</v>
      </c>
      <c r="C51" s="10">
        <f t="shared" si="12"/>
        <v>456083.11</v>
      </c>
      <c r="D51" s="10">
        <f t="shared" si="12"/>
        <v>781442.22</v>
      </c>
      <c r="E51" s="10">
        <f t="shared" si="12"/>
        <v>401443.62</v>
      </c>
      <c r="F51" s="10">
        <f t="shared" si="12"/>
        <v>468788.94</v>
      </c>
      <c r="G51" s="10">
        <f t="shared" si="12"/>
        <v>518934.24</v>
      </c>
      <c r="H51" s="10">
        <f t="shared" si="12"/>
        <v>515640.69</v>
      </c>
      <c r="I51" s="10">
        <f>SUM(I52:I64)</f>
        <v>693796.5</v>
      </c>
      <c r="J51" s="10">
        <f t="shared" si="12"/>
        <v>161518.22</v>
      </c>
      <c r="K51" s="5">
        <f>SUM(K52:K64)</f>
        <v>4638912.21</v>
      </c>
      <c r="L51" s="9"/>
    </row>
    <row r="52" spans="1:11" ht="16.5" customHeight="1">
      <c r="A52" s="7" t="s">
        <v>70</v>
      </c>
      <c r="B52" s="8">
        <v>559375.17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559375.17</v>
      </c>
    </row>
    <row r="53" spans="1:11" ht="16.5" customHeight="1">
      <c r="A53" s="7" t="s">
        <v>71</v>
      </c>
      <c r="B53" s="8">
        <v>81889.5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81889.5</v>
      </c>
    </row>
    <row r="54" spans="1:11" ht="16.5" customHeight="1">
      <c r="A54" s="7" t="s">
        <v>4</v>
      </c>
      <c r="B54" s="6">
        <v>0</v>
      </c>
      <c r="C54" s="8">
        <v>456083.11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456083.11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781442.22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781442.22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401443.62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401443.62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468788.94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468788.94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518934.24</v>
      </c>
      <c r="H58" s="6">
        <v>0</v>
      </c>
      <c r="I58" s="6">
        <v>0</v>
      </c>
      <c r="J58" s="6">
        <v>0</v>
      </c>
      <c r="K58" s="5">
        <f t="shared" si="13"/>
        <v>518934.24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515640.69</v>
      </c>
      <c r="I59" s="6">
        <v>0</v>
      </c>
      <c r="J59" s="6">
        <v>0</v>
      </c>
      <c r="K59" s="5">
        <f t="shared" si="13"/>
        <v>515640.69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241510.56</v>
      </c>
      <c r="J61" s="6">
        <v>0</v>
      </c>
      <c r="K61" s="5">
        <f t="shared" si="13"/>
        <v>241510.56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452285.94</v>
      </c>
      <c r="J62" s="6">
        <v>0</v>
      </c>
      <c r="K62" s="5">
        <f t="shared" si="13"/>
        <v>452285.94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161518.22</v>
      </c>
      <c r="K63" s="5">
        <f t="shared" si="13"/>
        <v>161518.22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53</v>
      </c>
      <c r="B69" s="8">
        <f>SUM(B71:B80)</f>
        <v>62387.299999999996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5267.8</v>
      </c>
    </row>
    <row r="73" spans="1:2" ht="14.25">
      <c r="A73" s="7" t="s">
        <v>55</v>
      </c>
      <c r="B73" s="8">
        <v>23779.09</v>
      </c>
    </row>
    <row r="74" spans="1:2" ht="14.25">
      <c r="A74" s="7" t="s">
        <v>56</v>
      </c>
      <c r="B74" s="8">
        <v>3807.67</v>
      </c>
    </row>
    <row r="75" spans="1:2" ht="14.25">
      <c r="A75" s="7" t="s">
        <v>57</v>
      </c>
      <c r="B75" s="8">
        <v>0</v>
      </c>
    </row>
    <row r="76" spans="1:2" ht="14.25">
      <c r="A76" s="7" t="s">
        <v>58</v>
      </c>
      <c r="B76" s="8">
        <v>17152.96</v>
      </c>
    </row>
    <row r="77" spans="1:2" ht="14.25">
      <c r="A77" s="7" t="s">
        <v>59</v>
      </c>
      <c r="B77" s="8">
        <v>6479.07</v>
      </c>
    </row>
    <row r="78" spans="1:2" ht="14.25">
      <c r="A78" s="7" t="s">
        <v>60</v>
      </c>
      <c r="B78" s="8">
        <v>0</v>
      </c>
    </row>
    <row r="79" spans="1:2" ht="14.25">
      <c r="A79" s="7" t="s">
        <v>61</v>
      </c>
      <c r="B79" s="8">
        <v>5900.71</v>
      </c>
    </row>
    <row r="80" spans="1:2" ht="14.25">
      <c r="A80" s="4" t="s">
        <v>62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2020-01-06T20:30:24Z</dcterms:modified>
  <cp:category/>
  <cp:version/>
  <cp:contentType/>
  <cp:contentStatus/>
</cp:coreProperties>
</file>