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<sst xmlns="http://schemas.openxmlformats.org/spreadsheetml/2006/main" count="82" uniqueCount="81">
  <si>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</si>
  <si>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</si>
  <si>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</si>
  <si>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</si>
  <si>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</si>
  <si>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</si>
  <si>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</si>
  <si>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</si>
  <si>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</si>
  <si>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</si>
  <si>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</si>
  <si>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</si>
  <si>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</si>
  <si>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</si>
  <si>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</si>
  <si>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</si>
  <si>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</si>
  <si>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</si>
  <si>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</si>
  <si>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</si>
  <si>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</si>
  <si>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</si>
  <si>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</si>
  <si>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</si>
  <si>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</si>
  <si>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</si>
  <si>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</si>
  <si>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</si>
  <si>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</si>
  <si>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</si>
  <si>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</si>
  <si>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</si>
  <si>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</si>
  <si>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</si>
  <si>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</si>
  <si>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</si>
  <si>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</si>
  <si>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</si>
  <si>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</si>
  <si>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</si>
  <si>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</si>
  <si>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</si>
  <si>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</si>
  <si>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</si>
  <si>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</si>
  <si>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</si>
  <si>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</si>
  <si>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</si>
  <si>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</si>
  <si>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</si>
  <si>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</si>
  <si>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</si>
  <si>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</si>
  <si>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</si>
  <si>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</si>
  <si>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</si>
  <si>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</si>
  <si>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</si>
  <si>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</si>
  <si>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</si>
  <si>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</si>
  <si>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</si>
  <si>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</si>
  <si>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</si>
  <si>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</si>
  <si>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</si>
  <si>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</si>
  <si>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</si>
  <si>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</si>
  <si>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</si>
  <si>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</si>
  <si>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</si>
  <si>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</si>
  <si>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</si>
  <si>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</si>
  <si>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</si>
  <si>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</si>
  <si>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</si>
  <si>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</si>
  <si>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</si>
  <si>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22/12/19 - VENCIMENTO 30/12/19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</si>
</sst>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b/>
      <sz val="12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b/>
      <sz val="12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4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80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4.3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73</v>
      </c>
      <c r="C5" s="49" t="s">
        <v>49</v>
      </c>
      <c r="D5" s="50" t="s">
        <v>74</v>
      </c>
      <c r="E5" s="50" t="s">
        <v>75</v>
      </c>
      <c r="F5" s="50" t="s">
        <v>76</v>
      </c>
      <c r="G5" s="49" t="s">
        <v>77</v>
      </c>
      <c r="H5" s="50" t="s">
        <v>74</v>
      </c>
      <c r="I5" s="49" t="s">
        <v>48</v>
      </c>
      <c r="J5" s="49" t="s">
        <v>78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135950</v>
      </c>
      <c r="C7" s="47">
        <f t="shared" si="0"/>
        <v>108603</v>
      </c>
      <c r="D7" s="47">
        <f t="shared" si="0"/>
        <v>155102</v>
      </c>
      <c r="E7" s="47">
        <f t="shared" si="0"/>
        <v>85130</v>
      </c>
      <c r="F7" s="47">
        <f t="shared" si="0"/>
        <v>99045</v>
      </c>
      <c r="G7" s="47">
        <f t="shared" si="0"/>
        <v>115260</v>
      </c>
      <c r="H7" s="47">
        <f t="shared" si="0"/>
        <v>125746</v>
      </c>
      <c r="I7" s="47">
        <f t="shared" si="0"/>
        <v>175416</v>
      </c>
      <c r="J7" s="47">
        <f t="shared" si="0"/>
        <v>34910</v>
      </c>
      <c r="K7" s="47">
        <f t="shared" si="0"/>
        <v>1035162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14451</v>
      </c>
      <c r="C8" s="45">
        <f t="shared" si="1"/>
        <v>14415</v>
      </c>
      <c r="D8" s="45">
        <f t="shared" si="1"/>
        <v>17640</v>
      </c>
      <c r="E8" s="45">
        <f t="shared" si="1"/>
        <v>9715</v>
      </c>
      <c r="F8" s="45">
        <f t="shared" si="1"/>
        <v>10429</v>
      </c>
      <c r="G8" s="45">
        <f t="shared" si="1"/>
        <v>8285</v>
      </c>
      <c r="H8" s="45">
        <f t="shared" si="1"/>
        <v>7747</v>
      </c>
      <c r="I8" s="45">
        <f t="shared" si="1"/>
        <v>17522</v>
      </c>
      <c r="J8" s="45">
        <f t="shared" si="1"/>
        <v>2008</v>
      </c>
      <c r="K8" s="38">
        <f>SUM(B8:J8)</f>
        <v>102212</v>
      </c>
      <c r="L8"/>
      <c r="M8"/>
      <c r="N8"/>
    </row>
    <row r="9" spans="1:14" ht="16.5" customHeight="1">
      <c r="A9" s="22" t="s">
        <v>36</v>
      </c>
      <c r="B9" s="45">
        <v>14444</v>
      </c>
      <c r="C9" s="45">
        <v>14411</v>
      </c>
      <c r="D9" s="45">
        <v>17640</v>
      </c>
      <c r="E9" s="45">
        <v>9706</v>
      </c>
      <c r="F9" s="45">
        <v>10420</v>
      </c>
      <c r="G9" s="45">
        <v>8284</v>
      </c>
      <c r="H9" s="45">
        <v>7747</v>
      </c>
      <c r="I9" s="45">
        <v>17499</v>
      </c>
      <c r="J9" s="45">
        <v>2008</v>
      </c>
      <c r="K9" s="38">
        <f>SUM(B9:J9)</f>
        <v>102159</v>
      </c>
      <c r="L9"/>
      <c r="M9"/>
      <c r="N9"/>
    </row>
    <row r="10" spans="1:14" ht="16.5" customHeight="1">
      <c r="A10" s="22" t="s">
        <v>35</v>
      </c>
      <c r="B10" s="45">
        <v>7</v>
      </c>
      <c r="C10" s="45">
        <v>4</v>
      </c>
      <c r="D10" s="45">
        <v>0</v>
      </c>
      <c r="E10" s="45">
        <v>9</v>
      </c>
      <c r="F10" s="45">
        <v>9</v>
      </c>
      <c r="G10" s="45">
        <v>1</v>
      </c>
      <c r="H10" s="45">
        <v>0</v>
      </c>
      <c r="I10" s="45">
        <v>23</v>
      </c>
      <c r="J10" s="45">
        <v>0</v>
      </c>
      <c r="K10" s="38">
        <f>SUM(B10:J10)</f>
        <v>53</v>
      </c>
      <c r="L10"/>
      <c r="M10"/>
      <c r="N10"/>
    </row>
    <row r="11" spans="1:14" ht="16.5" customHeight="1">
      <c r="A11" s="44" t="s">
        <v>34</v>
      </c>
      <c r="B11" s="43">
        <v>121499</v>
      </c>
      <c r="C11" s="43">
        <v>94188</v>
      </c>
      <c r="D11" s="43">
        <v>137462</v>
      </c>
      <c r="E11" s="43">
        <v>75415</v>
      </c>
      <c r="F11" s="43">
        <v>88616</v>
      </c>
      <c r="G11" s="43">
        <v>106975</v>
      </c>
      <c r="H11" s="43">
        <v>117999</v>
      </c>
      <c r="I11" s="43">
        <v>157894</v>
      </c>
      <c r="J11" s="43">
        <v>32902</v>
      </c>
      <c r="K11" s="38">
        <f>SUM(B11:J11)</f>
        <v>932950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1.020683396263715</v>
      </c>
      <c r="C15" s="39">
        <v>0.994987709608148</v>
      </c>
      <c r="D15" s="39">
        <v>0.999110442995856</v>
      </c>
      <c r="E15" s="39">
        <v>1.085397004800874</v>
      </c>
      <c r="F15" s="39">
        <v>0.990916889171199</v>
      </c>
      <c r="G15" s="39">
        <v>0.960672882518142</v>
      </c>
      <c r="H15" s="39">
        <v>1.044706488194057</v>
      </c>
      <c r="I15" s="39">
        <v>1.021129732718433</v>
      </c>
      <c r="J15" s="39">
        <v>1.036687739727374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511218.44999999995</v>
      </c>
      <c r="C17" s="36">
        <f t="shared" si="2"/>
        <v>428012.52</v>
      </c>
      <c r="D17" s="36">
        <f t="shared" si="2"/>
        <v>652398.9700000001</v>
      </c>
      <c r="E17" s="36">
        <f t="shared" si="2"/>
        <v>354358.75</v>
      </c>
      <c r="F17" s="36">
        <f t="shared" si="2"/>
        <v>395297.61</v>
      </c>
      <c r="G17" s="36">
        <f t="shared" si="2"/>
        <v>431417.82999999996</v>
      </c>
      <c r="H17" s="36">
        <f t="shared" si="2"/>
        <v>409909.58</v>
      </c>
      <c r="I17" s="36">
        <f t="shared" si="2"/>
        <v>605990.6</v>
      </c>
      <c r="J17" s="36">
        <f t="shared" si="2"/>
        <v>127876.48</v>
      </c>
      <c r="K17" s="36">
        <f aca="true" t="shared" si="3" ref="K17:K22">SUM(B17:J17)</f>
        <v>3916480.79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462338.76</v>
      </c>
      <c r="C18" s="30">
        <f t="shared" si="4"/>
        <v>405425.86</v>
      </c>
      <c r="D18" s="30">
        <f t="shared" si="4"/>
        <v>641393.3</v>
      </c>
      <c r="E18" s="30">
        <f t="shared" si="4"/>
        <v>306485.03</v>
      </c>
      <c r="F18" s="30">
        <f t="shared" si="4"/>
        <v>377094.03</v>
      </c>
      <c r="G18" s="30">
        <f t="shared" si="4"/>
        <v>443693.37</v>
      </c>
      <c r="H18" s="30">
        <f t="shared" si="4"/>
        <v>385864.18</v>
      </c>
      <c r="I18" s="30">
        <f t="shared" si="4"/>
        <v>543368.6</v>
      </c>
      <c r="J18" s="30">
        <f t="shared" si="4"/>
        <v>122516.65</v>
      </c>
      <c r="K18" s="30">
        <f t="shared" si="3"/>
        <v>3688179.7800000003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9562.74</v>
      </c>
      <c r="C19" s="30">
        <f t="shared" si="5"/>
        <v>-2032.11</v>
      </c>
      <c r="D19" s="30">
        <f t="shared" si="5"/>
        <v>-570.56</v>
      </c>
      <c r="E19" s="30">
        <f t="shared" si="5"/>
        <v>26172.9</v>
      </c>
      <c r="F19" s="30">
        <f t="shared" si="5"/>
        <v>-3425.19</v>
      </c>
      <c r="G19" s="30">
        <f t="shared" si="5"/>
        <v>-17449.18</v>
      </c>
      <c r="H19" s="30">
        <f t="shared" si="5"/>
        <v>17250.63</v>
      </c>
      <c r="I19" s="30">
        <f t="shared" si="5"/>
        <v>11481.23</v>
      </c>
      <c r="J19" s="30">
        <f t="shared" si="5"/>
        <v>4494.86</v>
      </c>
      <c r="K19" s="30">
        <f t="shared" si="3"/>
        <v>45485.32000000001</v>
      </c>
      <c r="L19"/>
      <c r="M19"/>
      <c r="N19"/>
    </row>
    <row r="20" spans="1:14" ht="16.5" customHeight="1">
      <c r="A20" s="18" t="s">
        <v>28</v>
      </c>
      <c r="B20" s="30">
        <v>37993.09</v>
      </c>
      <c r="C20" s="30">
        <v>24618.77</v>
      </c>
      <c r="D20" s="30">
        <v>21006.43</v>
      </c>
      <c r="E20" s="30">
        <v>23663.8</v>
      </c>
      <c r="F20" s="30">
        <v>20304.91</v>
      </c>
      <c r="G20" s="30">
        <v>14549.48</v>
      </c>
      <c r="H20" s="30">
        <v>20479.09</v>
      </c>
      <c r="I20" s="30">
        <v>51140.77</v>
      </c>
      <c r="J20" s="30">
        <v>9425.52</v>
      </c>
      <c r="K20" s="30">
        <f t="shared" si="3"/>
        <v>223181.86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-9430.2</v>
      </c>
      <c r="E22" s="30">
        <v>-3286.84</v>
      </c>
      <c r="F22" s="34">
        <v>0</v>
      </c>
      <c r="G22" s="30">
        <v>-9375.84</v>
      </c>
      <c r="H22" s="30">
        <v>-13684.32</v>
      </c>
      <c r="I22" s="34">
        <v>0</v>
      </c>
      <c r="J22" s="30">
        <v>-8560.55</v>
      </c>
      <c r="K22" s="30">
        <f t="shared" si="3"/>
        <v>-44337.75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-62109.2</v>
      </c>
      <c r="C25" s="30">
        <f t="shared" si="6"/>
        <v>-61967.3</v>
      </c>
      <c r="D25" s="30">
        <f t="shared" si="6"/>
        <v>-93877.31</v>
      </c>
      <c r="E25" s="30">
        <f t="shared" si="6"/>
        <v>-41735.8</v>
      </c>
      <c r="F25" s="30">
        <f t="shared" si="6"/>
        <v>-44806</v>
      </c>
      <c r="G25" s="30">
        <f t="shared" si="6"/>
        <v>-35621.2</v>
      </c>
      <c r="H25" s="30">
        <f t="shared" si="6"/>
        <v>-33312.1</v>
      </c>
      <c r="I25" s="30">
        <f t="shared" si="6"/>
        <v>-75245.7</v>
      </c>
      <c r="J25" s="30">
        <f t="shared" si="6"/>
        <v>-13852.64</v>
      </c>
      <c r="K25" s="30">
        <f aca="true" t="shared" si="7" ref="K25:K33">SUM(B25:J25)</f>
        <v>-462527.25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-62109.2</v>
      </c>
      <c r="C26" s="30">
        <f t="shared" si="8"/>
        <v>-61967.3</v>
      </c>
      <c r="D26" s="30">
        <f t="shared" si="8"/>
        <v>-75852</v>
      </c>
      <c r="E26" s="30">
        <f t="shared" si="8"/>
        <v>-41735.8</v>
      </c>
      <c r="F26" s="30">
        <f t="shared" si="8"/>
        <v>-44806</v>
      </c>
      <c r="G26" s="30">
        <f t="shared" si="8"/>
        <v>-35621.2</v>
      </c>
      <c r="H26" s="30">
        <f t="shared" si="8"/>
        <v>-33312.1</v>
      </c>
      <c r="I26" s="30">
        <f t="shared" si="8"/>
        <v>-75245.7</v>
      </c>
      <c r="J26" s="30">
        <f t="shared" si="8"/>
        <v>-8634.4</v>
      </c>
      <c r="K26" s="30">
        <f t="shared" si="7"/>
        <v>-439283.7</v>
      </c>
      <c r="L26"/>
      <c r="M26"/>
      <c r="N26"/>
    </row>
    <row r="27" spans="1:14" s="23" customFormat="1" ht="16.5" customHeight="1">
      <c r="A27" s="29" t="s">
        <v>70</v>
      </c>
      <c r="B27" s="30">
        <f>-ROUND((B9)*$E$3,2)</f>
        <v>-62109.2</v>
      </c>
      <c r="C27" s="30">
        <f aca="true" t="shared" si="9" ref="C27:J27">-ROUND((C9)*$E$3,2)</f>
        <v>-61967.3</v>
      </c>
      <c r="D27" s="30">
        <f t="shared" si="9"/>
        <v>-75852</v>
      </c>
      <c r="E27" s="30">
        <f t="shared" si="9"/>
        <v>-41735.8</v>
      </c>
      <c r="F27" s="30">
        <f t="shared" si="9"/>
        <v>-44806</v>
      </c>
      <c r="G27" s="30">
        <f t="shared" si="9"/>
        <v>-35621.2</v>
      </c>
      <c r="H27" s="30">
        <f t="shared" si="9"/>
        <v>-33312.1</v>
      </c>
      <c r="I27" s="30">
        <f t="shared" si="9"/>
        <v>-75245.7</v>
      </c>
      <c r="J27" s="30">
        <f t="shared" si="9"/>
        <v>-8634.4</v>
      </c>
      <c r="K27" s="30">
        <f t="shared" si="7"/>
        <v>-439283.7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0</v>
      </c>
      <c r="C29" s="30">
        <v>0</v>
      </c>
      <c r="D29" s="30">
        <v>0</v>
      </c>
      <c r="E29" s="30">
        <v>0</v>
      </c>
      <c r="F29" s="26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7"/>
        <v>0</v>
      </c>
      <c r="L29"/>
      <c r="M29"/>
      <c r="N29"/>
    </row>
    <row r="30" spans="1:14" ht="16.5" customHeight="1">
      <c r="A30" s="25" t="s">
        <v>21</v>
      </c>
      <c r="B30" s="30">
        <v>0</v>
      </c>
      <c r="C30" s="30">
        <v>0</v>
      </c>
      <c r="D30" s="30">
        <v>0</v>
      </c>
      <c r="E30" s="30">
        <v>0</v>
      </c>
      <c r="F30" s="26">
        <v>0</v>
      </c>
      <c r="G30" s="30">
        <v>0</v>
      </c>
      <c r="H30" s="30">
        <v>0</v>
      </c>
      <c r="I30" s="30">
        <v>0</v>
      </c>
      <c r="J30" s="30">
        <v>0</v>
      </c>
      <c r="K30" s="30">
        <f t="shared" si="7"/>
        <v>0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-18025.31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-5218.24</v>
      </c>
      <c r="K31" s="30">
        <f t="shared" si="7"/>
        <v>-23243.550000000003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-18025.31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-5218.24</v>
      </c>
      <c r="K32" s="30">
        <f t="shared" si="7"/>
        <v>-23243.550000000003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27">
        <v>0</v>
      </c>
      <c r="D37" s="17">
        <v>0</v>
      </c>
      <c r="E37" s="27">
        <v>0</v>
      </c>
      <c r="F37" s="27">
        <v>0</v>
      </c>
      <c r="G37" s="27">
        <v>0</v>
      </c>
      <c r="H37" s="17">
        <v>0</v>
      </c>
      <c r="I37" s="17">
        <v>0</v>
      </c>
      <c r="J37" s="27">
        <v>0</v>
      </c>
      <c r="K37" s="30">
        <f>SUM(B37:J37)</f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10">
        <f aca="true" t="shared" si="11" ref="B45:J45">+B17+B25</f>
        <v>449109.24999999994</v>
      </c>
      <c r="C45" s="10">
        <f t="shared" si="11"/>
        <v>366045.22000000003</v>
      </c>
      <c r="D45" s="10">
        <f>IF(+D17+D25+D46&lt;0,0,D17+D25+D46)</f>
        <v>189195.5800000003</v>
      </c>
      <c r="E45" s="10">
        <f t="shared" si="11"/>
        <v>312622.95</v>
      </c>
      <c r="F45" s="10">
        <f t="shared" si="11"/>
        <v>350491.61</v>
      </c>
      <c r="G45" s="10">
        <f t="shared" si="11"/>
        <v>395796.62999999995</v>
      </c>
      <c r="H45" s="10">
        <f>IF(+H17+H25+H46&lt;0,0,H17+H25+H46)</f>
        <v>142110.9000000003</v>
      </c>
      <c r="I45" s="10">
        <f t="shared" si="11"/>
        <v>530744.9</v>
      </c>
      <c r="J45" s="10">
        <f t="shared" si="11"/>
        <v>114023.84</v>
      </c>
      <c r="K45" s="20">
        <f>SUM(B45:J45)</f>
        <v>2850140.8800000004</v>
      </c>
      <c r="L45" s="61"/>
    </row>
    <row r="46" spans="1:13" ht="16.5" customHeight="1">
      <c r="A46" s="18" t="s">
        <v>7</v>
      </c>
      <c r="B46" s="17">
        <v>0</v>
      </c>
      <c r="C46" s="17">
        <v>0</v>
      </c>
      <c r="D46" s="27">
        <v>-369326.07999999984</v>
      </c>
      <c r="E46" s="17">
        <v>0</v>
      </c>
      <c r="F46" s="17">
        <v>0</v>
      </c>
      <c r="G46" s="17">
        <v>0</v>
      </c>
      <c r="H46" s="27">
        <v>-234486.57999999973</v>
      </c>
      <c r="I46" s="17">
        <v>0</v>
      </c>
      <c r="J46" s="17">
        <v>0</v>
      </c>
      <c r="K46" s="27">
        <f>SUM(B46:J46)</f>
        <v>-603812.6599999996</v>
      </c>
      <c r="L46" s="62"/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449109.25</v>
      </c>
      <c r="C51" s="10">
        <f t="shared" si="12"/>
        <v>366045.22</v>
      </c>
      <c r="D51" s="10">
        <f t="shared" si="12"/>
        <v>189195.57</v>
      </c>
      <c r="E51" s="10">
        <f t="shared" si="12"/>
        <v>312622.95</v>
      </c>
      <c r="F51" s="10">
        <f t="shared" si="12"/>
        <v>350491.61</v>
      </c>
      <c r="G51" s="10">
        <f t="shared" si="12"/>
        <v>395796.63</v>
      </c>
      <c r="H51" s="10">
        <f t="shared" si="12"/>
        <v>142110.89</v>
      </c>
      <c r="I51" s="10">
        <f>SUM(I52:I64)</f>
        <v>530744.9099999999</v>
      </c>
      <c r="J51" s="10">
        <f t="shared" si="12"/>
        <v>114023.83</v>
      </c>
      <c r="K51" s="5">
        <f>SUM(K52:K64)</f>
        <v>2850140.86</v>
      </c>
      <c r="L51" s="9"/>
    </row>
    <row r="52" spans="1:11" ht="16.5" customHeight="1">
      <c r="A52" s="7" t="s">
        <v>71</v>
      </c>
      <c r="B52" s="8">
        <v>391129.25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391129.25</v>
      </c>
    </row>
    <row r="53" spans="1:11" ht="16.5" customHeight="1">
      <c r="A53" s="7" t="s">
        <v>72</v>
      </c>
      <c r="B53" s="8">
        <v>57980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57980</v>
      </c>
    </row>
    <row r="54" spans="1:11" ht="16.5" customHeight="1">
      <c r="A54" s="7" t="s">
        <v>4</v>
      </c>
      <c r="B54" s="6">
        <v>0</v>
      </c>
      <c r="C54" s="8">
        <v>366045.22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366045.22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189195.57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189195.57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312622.95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312622.95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350491.61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350491.61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395796.63</v>
      </c>
      <c r="H58" s="6">
        <v>0</v>
      </c>
      <c r="I58" s="6">
        <v>0</v>
      </c>
      <c r="J58" s="6">
        <v>0</v>
      </c>
      <c r="K58" s="5">
        <f t="shared" si="13"/>
        <v>395796.63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142110.89</v>
      </c>
      <c r="I59" s="6">
        <v>0</v>
      </c>
      <c r="J59" s="6">
        <v>0</v>
      </c>
      <c r="K59" s="5">
        <f t="shared" si="13"/>
        <v>142110.89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182257.8</v>
      </c>
      <c r="J61" s="6">
        <v>0</v>
      </c>
      <c r="K61" s="5">
        <f t="shared" si="13"/>
        <v>182257.8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348487.11</v>
      </c>
      <c r="J62" s="6">
        <v>0</v>
      </c>
      <c r="K62" s="5">
        <f t="shared" si="13"/>
        <v>348487.11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114023.83</v>
      </c>
      <c r="K63" s="5">
        <f t="shared" si="13"/>
        <v>114023.83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79157.06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9904.49</v>
      </c>
    </row>
    <row r="73" spans="1:2" ht="14.25">
      <c r="A73" s="7" t="s">
        <v>56</v>
      </c>
      <c r="B73" s="8">
        <v>23779.09</v>
      </c>
    </row>
    <row r="74" spans="1:2" ht="14.25">
      <c r="A74" s="7" t="s">
        <v>57</v>
      </c>
      <c r="B74" s="8">
        <v>5822.17</v>
      </c>
    </row>
    <row r="75" spans="1:2" ht="14.25">
      <c r="A75" s="7" t="s">
        <v>58</v>
      </c>
      <c r="B75" s="8">
        <v>4075.44</v>
      </c>
    </row>
    <row r="76" spans="1:2" ht="14.25">
      <c r="A76" s="7" t="s">
        <v>59</v>
      </c>
      <c r="B76" s="8">
        <v>21662.74</v>
      </c>
    </row>
    <row r="77" spans="1:2" ht="14.25">
      <c r="A77" s="7" t="s">
        <v>60</v>
      </c>
      <c r="B77" s="8">
        <v>6479.07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7434.06</v>
      </c>
    </row>
    <row r="80" spans="1:2" ht="14.25">
      <c r="A80" s="4" t="s">
        <v>63</v>
      </c>
      <c r="B80" s="55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2019-12-30T23:14:10Z</dcterms:modified>
  <cp:category/>
  <cp:version/>
  <cp:contentType/>
  <cp:contentStatus/>
</cp:coreProperties>
</file>