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<sst xmlns="http://schemas.openxmlformats.org/spreadsheetml/2006/main" count="82" uniqueCount="81">
  <si>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</si>
  <si>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</si>
  <si>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</si>
  <si>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</si>
  <si>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</si>
  <si>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</si>
  <si>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</si>
  <si>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</si>
  <si>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</si>
  <si>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</si>
  <si>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</si>
  <si>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</si>
  <si>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</si>
  <si>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</si>
  <si>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</si>
  <si>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</si>
  <si>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</si>
  <si>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</si>
  <si>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</si>
  <si>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</si>
  <si>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</si>
  <si>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</si>
  <si>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</si>
  <si>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</si>
  <si>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</si>
  <si>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</si>
  <si>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</si>
  <si>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</si>
  <si>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</si>
  <si>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</si>
  <si>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</si>
  <si>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</si>
  <si>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</si>
  <si>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</si>
  <si>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</si>
  <si>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</si>
  <si>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</si>
  <si>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</si>
  <si>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</si>
  <si>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</si>
  <si>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</si>
  <si>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</si>
  <si>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</si>
  <si>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</si>
  <si>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</si>
  <si>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</si>
  <si>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</si>
  <si>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</si>
  <si>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</si>
  <si>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</si>
  <si>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</si>
  <si>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</si>
  <si>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</si>
  <si>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</si>
  <si>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</si>
  <si>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</si>
  <si>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</si>
  <si>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</si>
  <si>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</si>
  <si>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</si>
  <si>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</si>
  <si>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</si>
  <si>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</si>
  <si>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</si>
  <si>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</si>
  <si>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</si>
  <si>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</si>
  <si>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</si>
  <si>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</si>
  <si>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</si>
  <si>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</si>
  <si>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</si>
  <si>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</si>
  <si>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</si>
  <si>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</si>
  <si>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</si>
  <si>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</si>
  <si>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</si>
  <si>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</si>
  <si>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</si>
  <si>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19/12/19 - VENCIMENTO 27/12/19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</si>
</sst>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2"/>
      <c r="B3" s="55"/>
      <c r="C3" s="52"/>
      <c r="D3" s="52" t="s">
        <v>53</v>
      </c>
      <c r="E3" s="54">
        <v>4.3</v>
      </c>
      <c r="F3" s="54"/>
      <c r="G3" s="53"/>
      <c r="H3" s="53"/>
      <c r="I3" s="53"/>
      <c r="J3" s="53"/>
      <c r="K3" s="52"/>
    </row>
    <row r="4" spans="1:11" ht="15.75">
      <c r="A4" s="59" t="s">
        <v>52</v>
      </c>
      <c r="B4" s="60" t="s">
        <v>51</v>
      </c>
      <c r="C4" s="61"/>
      <c r="D4" s="61"/>
      <c r="E4" s="61"/>
      <c r="F4" s="61"/>
      <c r="G4" s="61"/>
      <c r="H4" s="61"/>
      <c r="I4" s="61"/>
      <c r="J4" s="61"/>
      <c r="K4" s="59" t="s">
        <v>50</v>
      </c>
    </row>
    <row r="5" spans="1:11" ht="43.5" customHeight="1">
      <c r="A5" s="59"/>
      <c r="B5" s="50" t="s">
        <v>73</v>
      </c>
      <c r="C5" s="50" t="s">
        <v>49</v>
      </c>
      <c r="D5" s="51" t="s">
        <v>74</v>
      </c>
      <c r="E5" s="51" t="s">
        <v>75</v>
      </c>
      <c r="F5" s="51" t="s">
        <v>76</v>
      </c>
      <c r="G5" s="50" t="s">
        <v>77</v>
      </c>
      <c r="H5" s="51" t="s">
        <v>74</v>
      </c>
      <c r="I5" s="50" t="s">
        <v>48</v>
      </c>
      <c r="J5" s="50" t="s">
        <v>78</v>
      </c>
      <c r="K5" s="59"/>
    </row>
    <row r="6" spans="1:11" ht="18.75" customHeight="1">
      <c r="A6" s="59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9"/>
    </row>
    <row r="7" spans="1:14" ht="16.5" customHeight="1">
      <c r="A7" s="13" t="s">
        <v>38</v>
      </c>
      <c r="B7" s="48">
        <f aca="true" t="shared" si="0" ref="B7:K7">B8+B11</f>
        <v>395390</v>
      </c>
      <c r="C7" s="48">
        <f t="shared" si="0"/>
        <v>317956</v>
      </c>
      <c r="D7" s="48">
        <f t="shared" si="0"/>
        <v>384733</v>
      </c>
      <c r="E7" s="48">
        <f t="shared" si="0"/>
        <v>256127</v>
      </c>
      <c r="F7" s="48">
        <f t="shared" si="0"/>
        <v>257276</v>
      </c>
      <c r="G7" s="48">
        <f t="shared" si="0"/>
        <v>275105</v>
      </c>
      <c r="H7" s="48">
        <f t="shared" si="0"/>
        <v>290946</v>
      </c>
      <c r="I7" s="48">
        <f t="shared" si="0"/>
        <v>458052</v>
      </c>
      <c r="J7" s="48">
        <f t="shared" si="0"/>
        <v>139050</v>
      </c>
      <c r="K7" s="48">
        <f t="shared" si="0"/>
        <v>2774635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28008</v>
      </c>
      <c r="C8" s="46">
        <f t="shared" si="1"/>
        <v>26356</v>
      </c>
      <c r="D8" s="46">
        <f t="shared" si="1"/>
        <v>25728</v>
      </c>
      <c r="E8" s="46">
        <f t="shared" si="1"/>
        <v>18685</v>
      </c>
      <c r="F8" s="46">
        <f t="shared" si="1"/>
        <v>18856</v>
      </c>
      <c r="G8" s="46">
        <f t="shared" si="1"/>
        <v>12620</v>
      </c>
      <c r="H8" s="46">
        <f t="shared" si="1"/>
        <v>10589</v>
      </c>
      <c r="I8" s="46">
        <f t="shared" si="1"/>
        <v>31259</v>
      </c>
      <c r="J8" s="46">
        <f t="shared" si="1"/>
        <v>6540</v>
      </c>
      <c r="K8" s="39">
        <f>SUM(B8:J8)</f>
        <v>178641</v>
      </c>
      <c r="L8"/>
      <c r="M8"/>
      <c r="N8"/>
    </row>
    <row r="9" spans="1:14" ht="16.5" customHeight="1">
      <c r="A9" s="23" t="s">
        <v>36</v>
      </c>
      <c r="B9" s="46">
        <v>27974</v>
      </c>
      <c r="C9" s="46">
        <v>26350</v>
      </c>
      <c r="D9" s="46">
        <v>25708</v>
      </c>
      <c r="E9" s="46">
        <v>18654</v>
      </c>
      <c r="F9" s="46">
        <v>18829</v>
      </c>
      <c r="G9" s="46">
        <v>12618</v>
      </c>
      <c r="H9" s="46">
        <v>10589</v>
      </c>
      <c r="I9" s="46">
        <v>31188</v>
      </c>
      <c r="J9" s="46">
        <v>6540</v>
      </c>
      <c r="K9" s="39">
        <f>SUM(B9:J9)</f>
        <v>178450</v>
      </c>
      <c r="L9"/>
      <c r="M9"/>
      <c r="N9"/>
    </row>
    <row r="10" spans="1:14" ht="16.5" customHeight="1">
      <c r="A10" s="23" t="s">
        <v>35</v>
      </c>
      <c r="B10" s="46">
        <v>34</v>
      </c>
      <c r="C10" s="46">
        <v>6</v>
      </c>
      <c r="D10" s="46">
        <v>20</v>
      </c>
      <c r="E10" s="46">
        <v>31</v>
      </c>
      <c r="F10" s="46">
        <v>27</v>
      </c>
      <c r="G10" s="46">
        <v>2</v>
      </c>
      <c r="H10" s="46">
        <v>0</v>
      </c>
      <c r="I10" s="46">
        <v>71</v>
      </c>
      <c r="J10" s="46">
        <v>0</v>
      </c>
      <c r="K10" s="39">
        <f>SUM(B10:J10)</f>
        <v>191</v>
      </c>
      <c r="L10"/>
      <c r="M10"/>
      <c r="N10"/>
    </row>
    <row r="11" spans="1:14" ht="16.5" customHeight="1">
      <c r="A11" s="45" t="s">
        <v>34</v>
      </c>
      <c r="B11" s="44">
        <v>367382</v>
      </c>
      <c r="C11" s="44">
        <v>291600</v>
      </c>
      <c r="D11" s="44">
        <v>359005</v>
      </c>
      <c r="E11" s="44">
        <v>237442</v>
      </c>
      <c r="F11" s="44">
        <v>238420</v>
      </c>
      <c r="G11" s="44">
        <v>262485</v>
      </c>
      <c r="H11" s="44">
        <v>280357</v>
      </c>
      <c r="I11" s="44">
        <v>426793</v>
      </c>
      <c r="J11" s="44">
        <v>132510</v>
      </c>
      <c r="K11" s="39">
        <f>SUM(B11:J11)</f>
        <v>2595994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1.020683396263715</v>
      </c>
      <c r="C15" s="40">
        <v>0.994987709608148</v>
      </c>
      <c r="D15" s="40">
        <v>0.999110442995856</v>
      </c>
      <c r="E15" s="40">
        <v>1.085397004800874</v>
      </c>
      <c r="F15" s="40">
        <v>0.990916889171199</v>
      </c>
      <c r="G15" s="40">
        <v>0.960672882518142</v>
      </c>
      <c r="H15" s="40">
        <v>1.044706488194057</v>
      </c>
      <c r="I15" s="40">
        <v>1.021129732718433</v>
      </c>
      <c r="J15" s="40">
        <v>1.036687739727374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1411771.0300000003</v>
      </c>
      <c r="C17" s="37">
        <f t="shared" si="2"/>
        <v>1205630.9100000001</v>
      </c>
      <c r="D17" s="37">
        <f t="shared" si="2"/>
        <v>1601147.33</v>
      </c>
      <c r="E17" s="37">
        <f t="shared" si="2"/>
        <v>1022554.5500000002</v>
      </c>
      <c r="F17" s="37">
        <f t="shared" si="2"/>
        <v>992258.53</v>
      </c>
      <c r="G17" s="37">
        <f t="shared" si="2"/>
        <v>1022542.27</v>
      </c>
      <c r="H17" s="37">
        <f t="shared" si="2"/>
        <v>939505.48</v>
      </c>
      <c r="I17" s="37">
        <f t="shared" si="2"/>
        <v>1499982.8199999998</v>
      </c>
      <c r="J17" s="37">
        <f t="shared" si="2"/>
        <v>506764.42</v>
      </c>
      <c r="K17" s="37">
        <f aca="true" t="shared" si="3" ref="K17:K22">SUM(B17:J17)</f>
        <v>10202157.340000002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1344642.31</v>
      </c>
      <c r="C18" s="31">
        <f t="shared" si="4"/>
        <v>1186961.54</v>
      </c>
      <c r="D18" s="31">
        <f t="shared" si="4"/>
        <v>1590986.37</v>
      </c>
      <c r="E18" s="31">
        <f t="shared" si="4"/>
        <v>922108.43</v>
      </c>
      <c r="F18" s="31">
        <f t="shared" si="4"/>
        <v>979526.91</v>
      </c>
      <c r="G18" s="31">
        <f t="shared" si="4"/>
        <v>1059016.7</v>
      </c>
      <c r="H18" s="31">
        <f t="shared" si="4"/>
        <v>892796.9</v>
      </c>
      <c r="I18" s="31">
        <f t="shared" si="4"/>
        <v>1418861.88</v>
      </c>
      <c r="J18" s="31">
        <f t="shared" si="4"/>
        <v>487995.98</v>
      </c>
      <c r="K18" s="31">
        <f t="shared" si="3"/>
        <v>9882897.020000001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27811.77</v>
      </c>
      <c r="C19" s="31">
        <f t="shared" si="5"/>
        <v>-5949.4</v>
      </c>
      <c r="D19" s="31">
        <f t="shared" si="5"/>
        <v>-1415.27</v>
      </c>
      <c r="E19" s="31">
        <f t="shared" si="5"/>
        <v>78745.3</v>
      </c>
      <c r="F19" s="31">
        <f t="shared" si="5"/>
        <v>-8897.15</v>
      </c>
      <c r="G19" s="31">
        <f t="shared" si="5"/>
        <v>-41648.07</v>
      </c>
      <c r="H19" s="31">
        <f t="shared" si="5"/>
        <v>39913.81</v>
      </c>
      <c r="I19" s="31">
        <f t="shared" si="5"/>
        <v>29980.17</v>
      </c>
      <c r="J19" s="31">
        <f t="shared" si="5"/>
        <v>17903.47</v>
      </c>
      <c r="K19" s="31">
        <f t="shared" si="3"/>
        <v>136444.63</v>
      </c>
      <c r="L19"/>
      <c r="M19"/>
      <c r="N19"/>
    </row>
    <row r="20" spans="1:14" ht="16.5" customHeight="1">
      <c r="A20" s="18" t="s">
        <v>28</v>
      </c>
      <c r="B20" s="31">
        <v>37993.09</v>
      </c>
      <c r="C20" s="31">
        <v>24618.77</v>
      </c>
      <c r="D20" s="31">
        <v>21006.43</v>
      </c>
      <c r="E20" s="31">
        <v>23663.8</v>
      </c>
      <c r="F20" s="31">
        <v>20304.91</v>
      </c>
      <c r="G20" s="31">
        <v>14549.48</v>
      </c>
      <c r="H20" s="31">
        <v>20479.09</v>
      </c>
      <c r="I20" s="31">
        <v>51140.77</v>
      </c>
      <c r="J20" s="31">
        <v>9425.52</v>
      </c>
      <c r="K20" s="31">
        <f t="shared" si="3"/>
        <v>223181.86</v>
      </c>
      <c r="L20"/>
      <c r="M20"/>
      <c r="N20"/>
    </row>
    <row r="21" spans="1:14" ht="16.5" customHeight="1">
      <c r="A21" s="18" t="s">
        <v>27</v>
      </c>
      <c r="B21" s="31">
        <v>1323.86</v>
      </c>
      <c r="C21" s="35">
        <v>0</v>
      </c>
      <c r="D21" s="35">
        <v>0</v>
      </c>
      <c r="E21" s="31">
        <v>1323.86</v>
      </c>
      <c r="F21" s="31">
        <v>1323.86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-9430.2</v>
      </c>
      <c r="E22" s="31">
        <v>-3286.84</v>
      </c>
      <c r="F22" s="35">
        <v>0</v>
      </c>
      <c r="G22" s="31">
        <v>-9375.84</v>
      </c>
      <c r="H22" s="31">
        <v>-13684.32</v>
      </c>
      <c r="I22" s="35">
        <v>0</v>
      </c>
      <c r="J22" s="31">
        <v>-8560.55</v>
      </c>
      <c r="K22" s="31">
        <f t="shared" si="3"/>
        <v>-44337.75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-292663.07</v>
      </c>
      <c r="C25" s="31">
        <f t="shared" si="6"/>
        <v>-118652.09</v>
      </c>
      <c r="D25" s="31">
        <f t="shared" si="6"/>
        <v>-1537495.56</v>
      </c>
      <c r="E25" s="31">
        <f t="shared" si="6"/>
        <v>-234770.85</v>
      </c>
      <c r="F25" s="31">
        <f t="shared" si="6"/>
        <v>-80964.7</v>
      </c>
      <c r="G25" s="31">
        <f t="shared" si="6"/>
        <v>-272532.29000000004</v>
      </c>
      <c r="H25" s="31">
        <f t="shared" si="6"/>
        <v>-936689.32</v>
      </c>
      <c r="I25" s="31">
        <f t="shared" si="6"/>
        <v>-198335.78</v>
      </c>
      <c r="J25" s="31">
        <f t="shared" si="6"/>
        <v>-53154.63</v>
      </c>
      <c r="K25" s="31">
        <f aca="true" t="shared" si="7" ref="K25:K33">SUM(B25:J25)</f>
        <v>-3725258.29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-292663.07</v>
      </c>
      <c r="C26" s="31">
        <f t="shared" si="8"/>
        <v>-118652.09</v>
      </c>
      <c r="D26" s="31">
        <f t="shared" si="8"/>
        <v>-149470.25</v>
      </c>
      <c r="E26" s="31">
        <f t="shared" si="8"/>
        <v>-234770.85</v>
      </c>
      <c r="F26" s="31">
        <f t="shared" si="8"/>
        <v>-80964.7</v>
      </c>
      <c r="G26" s="31">
        <f t="shared" si="8"/>
        <v>-272532.29000000004</v>
      </c>
      <c r="H26" s="31">
        <f t="shared" si="8"/>
        <v>-86689.31999999999</v>
      </c>
      <c r="I26" s="31">
        <f t="shared" si="8"/>
        <v>-198335.78</v>
      </c>
      <c r="J26" s="31">
        <f t="shared" si="8"/>
        <v>-47936.39</v>
      </c>
      <c r="K26" s="31">
        <f t="shared" si="7"/>
        <v>-1482014.74</v>
      </c>
      <c r="L26"/>
      <c r="M26"/>
      <c r="N26"/>
    </row>
    <row r="27" spans="1:14" s="24" customFormat="1" ht="16.5" customHeight="1">
      <c r="A27" s="30" t="s">
        <v>70</v>
      </c>
      <c r="B27" s="31">
        <f>-ROUND((B9)*$E$3,2)</f>
        <v>-120288.2</v>
      </c>
      <c r="C27" s="31">
        <f aca="true" t="shared" si="9" ref="C27:J27">-ROUND((C9)*$E$3,2)</f>
        <v>-113305</v>
      </c>
      <c r="D27" s="31">
        <f t="shared" si="9"/>
        <v>-110544.4</v>
      </c>
      <c r="E27" s="31">
        <f t="shared" si="9"/>
        <v>-80212.2</v>
      </c>
      <c r="F27" s="31">
        <f t="shared" si="9"/>
        <v>-80964.7</v>
      </c>
      <c r="G27" s="31">
        <f t="shared" si="9"/>
        <v>-54257.4</v>
      </c>
      <c r="H27" s="31">
        <f t="shared" si="9"/>
        <v>-45532.7</v>
      </c>
      <c r="I27" s="31">
        <f t="shared" si="9"/>
        <v>-134108.4</v>
      </c>
      <c r="J27" s="31">
        <f t="shared" si="9"/>
        <v>-28122</v>
      </c>
      <c r="K27" s="31">
        <f t="shared" si="7"/>
        <v>-767335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-571.9</v>
      </c>
      <c r="C29" s="31">
        <v>-270.9</v>
      </c>
      <c r="D29" s="31">
        <v>-361.2</v>
      </c>
      <c r="E29" s="31">
        <v>-361.2</v>
      </c>
      <c r="F29" s="27">
        <v>0</v>
      </c>
      <c r="G29" s="31">
        <v>-150.5</v>
      </c>
      <c r="H29" s="31">
        <v>-8.09</v>
      </c>
      <c r="I29" s="31">
        <v>-12.62</v>
      </c>
      <c r="J29" s="31">
        <v>-3.89</v>
      </c>
      <c r="K29" s="31">
        <f t="shared" si="7"/>
        <v>-1740.3</v>
      </c>
      <c r="L29"/>
      <c r="M29"/>
      <c r="N29"/>
    </row>
    <row r="30" spans="1:14" ht="16.5" customHeight="1">
      <c r="A30" s="26" t="s">
        <v>21</v>
      </c>
      <c r="B30" s="31">
        <v>-171802.97</v>
      </c>
      <c r="C30" s="31">
        <v>-5076.19</v>
      </c>
      <c r="D30" s="31">
        <v>-38564.65</v>
      </c>
      <c r="E30" s="31">
        <v>-154197.45</v>
      </c>
      <c r="F30" s="27">
        <v>0</v>
      </c>
      <c r="G30" s="31">
        <v>-218124.39</v>
      </c>
      <c r="H30" s="31">
        <v>-41148.53</v>
      </c>
      <c r="I30" s="31">
        <v>-64214.76</v>
      </c>
      <c r="J30" s="31">
        <v>-19810.5</v>
      </c>
      <c r="K30" s="31">
        <f t="shared" si="7"/>
        <v>-712939.4400000001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-1388025.31</v>
      </c>
      <c r="E31" s="28">
        <f t="shared" si="10"/>
        <v>0</v>
      </c>
      <c r="F31" s="28">
        <f t="shared" si="10"/>
        <v>0</v>
      </c>
      <c r="G31" s="28">
        <f t="shared" si="10"/>
        <v>0</v>
      </c>
      <c r="H31" s="28">
        <f t="shared" si="10"/>
        <v>-850000</v>
      </c>
      <c r="I31" s="28">
        <f t="shared" si="10"/>
        <v>0</v>
      </c>
      <c r="J31" s="28">
        <f t="shared" si="10"/>
        <v>-5218.24</v>
      </c>
      <c r="K31" s="31">
        <f t="shared" si="7"/>
        <v>-2243243.5500000003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-18025.31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-5218.24</v>
      </c>
      <c r="K32" s="31">
        <f t="shared" si="7"/>
        <v>-23243.550000000003</v>
      </c>
      <c r="L32"/>
      <c r="M32"/>
      <c r="N32"/>
    </row>
    <row r="33" spans="1:14" ht="16.5" customHeight="1">
      <c r="A33" s="26" t="s">
        <v>18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28">
        <v>-1370000</v>
      </c>
      <c r="E40" s="17">
        <v>0</v>
      </c>
      <c r="F40" s="17">
        <v>0</v>
      </c>
      <c r="G40" s="17">
        <v>0</v>
      </c>
      <c r="H40" s="28">
        <v>-850000</v>
      </c>
      <c r="I40" s="17">
        <v>0</v>
      </c>
      <c r="J40" s="17">
        <v>0</v>
      </c>
      <c r="K40" s="28">
        <f>SUM(B40:J40)</f>
        <v>-2220000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1119107.9600000002</v>
      </c>
      <c r="C45" s="10">
        <f t="shared" si="11"/>
        <v>1086978.82</v>
      </c>
      <c r="D45" s="10">
        <f t="shared" si="11"/>
        <v>63651.77000000002</v>
      </c>
      <c r="E45" s="10">
        <f t="shared" si="11"/>
        <v>787783.7000000002</v>
      </c>
      <c r="F45" s="10">
        <f t="shared" si="11"/>
        <v>911293.8300000001</v>
      </c>
      <c r="G45" s="10">
        <f t="shared" si="11"/>
        <v>750009.98</v>
      </c>
      <c r="H45" s="10">
        <f>IF(+H17+H25+H46&lt;0,0,H17+H25)</f>
        <v>0</v>
      </c>
      <c r="I45" s="10">
        <f t="shared" si="11"/>
        <v>1301647.0399999998</v>
      </c>
      <c r="J45" s="10">
        <f t="shared" si="11"/>
        <v>453609.79</v>
      </c>
      <c r="K45" s="21">
        <f>SUM(B45:J45)</f>
        <v>6474082.890000001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28">
        <v>-13658.839999999967</v>
      </c>
      <c r="I46" s="17">
        <v>0</v>
      </c>
      <c r="J46" s="17">
        <v>0</v>
      </c>
      <c r="K46" s="28">
        <f>SUM(B46:J46)</f>
        <v>-13658.839999999967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28">
        <f>IF(+H17+H25+H46&gt;0,0,H17+H25+H46)</f>
        <v>-10842.679999999935</v>
      </c>
      <c r="I47" s="17">
        <v>0</v>
      </c>
      <c r="J47" s="17">
        <v>0</v>
      </c>
      <c r="K47" s="17">
        <f>SUM(B47:J47)</f>
        <v>-10842.679999999935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1119107.97</v>
      </c>
      <c r="C51" s="10">
        <f t="shared" si="12"/>
        <v>1086978.83</v>
      </c>
      <c r="D51" s="10">
        <f t="shared" si="12"/>
        <v>63651.78</v>
      </c>
      <c r="E51" s="10">
        <f t="shared" si="12"/>
        <v>787783.7</v>
      </c>
      <c r="F51" s="10">
        <f t="shared" si="12"/>
        <v>911293.84</v>
      </c>
      <c r="G51" s="10">
        <f t="shared" si="12"/>
        <v>750009.97</v>
      </c>
      <c r="H51" s="10">
        <f t="shared" si="12"/>
        <v>0</v>
      </c>
      <c r="I51" s="10">
        <f>SUM(I52:I64)</f>
        <v>1301647.03</v>
      </c>
      <c r="J51" s="10">
        <f t="shared" si="12"/>
        <v>453609.79</v>
      </c>
      <c r="K51" s="5">
        <f>SUM(K52:K64)</f>
        <v>6474082.909999998</v>
      </c>
      <c r="L51" s="9"/>
    </row>
    <row r="52" spans="1:11" ht="16.5" customHeight="1">
      <c r="A52" s="7" t="s">
        <v>71</v>
      </c>
      <c r="B52" s="8">
        <v>978100.37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978100.37</v>
      </c>
    </row>
    <row r="53" spans="1:11" ht="16.5" customHeight="1">
      <c r="A53" s="7" t="s">
        <v>72</v>
      </c>
      <c r="B53" s="8">
        <v>141007.6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141007.6</v>
      </c>
    </row>
    <row r="54" spans="1:11" ht="16.5" customHeight="1">
      <c r="A54" s="7" t="s">
        <v>4</v>
      </c>
      <c r="B54" s="6">
        <v>0</v>
      </c>
      <c r="C54" s="8">
        <v>1086978.83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1086978.83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63651.78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63651.78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787783.7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787783.7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911293.84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911293.84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750009.97</v>
      </c>
      <c r="H58" s="6">
        <v>0</v>
      </c>
      <c r="I58" s="6">
        <v>0</v>
      </c>
      <c r="J58" s="6">
        <v>0</v>
      </c>
      <c r="K58" s="5">
        <f t="shared" si="13"/>
        <v>750009.97</v>
      </c>
    </row>
    <row r="59" spans="1:11" ht="16.5" customHeight="1">
      <c r="A59" s="7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0</v>
      </c>
      <c r="I59" s="6">
        <v>0</v>
      </c>
      <c r="J59" s="6">
        <v>0</v>
      </c>
      <c r="K59" s="5">
        <f t="shared" si="13"/>
        <v>0</v>
      </c>
    </row>
    <row r="60" spans="1:11" ht="16.5" customHeight="1">
      <c r="A60" s="7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507121.68</v>
      </c>
      <c r="J61" s="6">
        <v>0</v>
      </c>
      <c r="K61" s="5">
        <f t="shared" si="13"/>
        <v>507121.68</v>
      </c>
    </row>
    <row r="62" spans="1:11" ht="16.5" customHeight="1">
      <c r="A62" s="7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794525.35</v>
      </c>
      <c r="J62" s="6">
        <v>0</v>
      </c>
      <c r="K62" s="5">
        <f t="shared" si="13"/>
        <v>794525.35</v>
      </c>
    </row>
    <row r="63" spans="1:11" ht="16.5" customHeight="1">
      <c r="A63" s="7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453609.79</v>
      </c>
      <c r="K63" s="5">
        <f t="shared" si="13"/>
        <v>453609.79</v>
      </c>
    </row>
    <row r="64" spans="1:11" ht="18" customHeight="1">
      <c r="A64" s="4" t="s">
        <v>79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  <row r="68" spans="1:2" ht="15.75">
      <c r="A68" s="13"/>
      <c r="B68" s="12"/>
    </row>
    <row r="69" spans="1:2" ht="14.25">
      <c r="A69" s="11" t="s">
        <v>54</v>
      </c>
      <c r="B69" s="8">
        <f>SUM(B71:B80)</f>
        <v>79157.06</v>
      </c>
    </row>
    <row r="70" spans="1:2" ht="14.25">
      <c r="A70" s="11"/>
      <c r="B70" s="8"/>
    </row>
    <row r="71" spans="1:2" ht="14.25">
      <c r="A71" s="7"/>
      <c r="B71" s="8">
        <v>0</v>
      </c>
    </row>
    <row r="72" spans="1:2" ht="14.25">
      <c r="A72" s="7" t="s">
        <v>55</v>
      </c>
      <c r="B72" s="8">
        <v>9904.49</v>
      </c>
    </row>
    <row r="73" spans="1:2" ht="14.25">
      <c r="A73" s="7" t="s">
        <v>56</v>
      </c>
      <c r="B73" s="8">
        <v>23779.09</v>
      </c>
    </row>
    <row r="74" spans="1:2" ht="14.25">
      <c r="A74" s="7" t="s">
        <v>57</v>
      </c>
      <c r="B74" s="8">
        <v>5822.17</v>
      </c>
    </row>
    <row r="75" spans="1:2" ht="14.25">
      <c r="A75" s="7" t="s">
        <v>58</v>
      </c>
      <c r="B75" s="8">
        <v>4075.44</v>
      </c>
    </row>
    <row r="76" spans="1:2" ht="14.25">
      <c r="A76" s="7" t="s">
        <v>59</v>
      </c>
      <c r="B76" s="8">
        <v>21662.74</v>
      </c>
    </row>
    <row r="77" spans="1:2" ht="14.25">
      <c r="A77" s="7" t="s">
        <v>60</v>
      </c>
      <c r="B77" s="8">
        <v>6479.07</v>
      </c>
    </row>
    <row r="78" spans="1:2" ht="14.25">
      <c r="A78" s="7" t="s">
        <v>61</v>
      </c>
      <c r="B78" s="8">
        <v>0</v>
      </c>
    </row>
    <row r="79" spans="1:2" ht="14.25">
      <c r="A79" s="7" t="s">
        <v>62</v>
      </c>
      <c r="B79" s="8">
        <v>7434.06</v>
      </c>
    </row>
    <row r="80" spans="1:2" ht="14.25">
      <c r="A80" s="4" t="s">
        <v>63</v>
      </c>
      <c r="B80" s="56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2019-12-30T12:41:07Z</dcterms:modified>
  <cp:category/>
  <cp:version/>
  <cp:contentType/>
  <cp:contentStatus/>
</cp:coreProperties>
</file>