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<sst xmlns="http://schemas.openxmlformats.org/spreadsheetml/2006/main" count="82" uniqueCount="81">
  <si>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</si>
  <si>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</si>
  <si>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</si>
  <si>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</si>
  <si>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</si>
  <si>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</si>
  <si>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</si>
  <si>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</si>
  <si>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</si>
  <si>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</si>
  <si>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</si>
  <si>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</si>
  <si>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</si>
  <si>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</si>
  <si>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</si>
  <si>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</si>
  <si>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</si>
  <si>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</si>
  <si>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</si>
  <si>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</si>
  <si>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</si>
  <si>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</si>
  <si>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</si>
  <si>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</si>
  <si>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</si>
  <si>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</si>
  <si>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</si>
  <si>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</si>
  <si>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</si>
  <si>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</si>
  <si>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</si>
  <si>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</si>
  <si>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</si>
  <si>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</si>
  <si>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</si>
  <si>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</si>
  <si>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</si>
  <si>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</si>
  <si>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</si>
  <si>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</si>
  <si>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</si>
  <si>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</si>
  <si>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</si>
  <si>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</si>
  <si>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</si>
  <si>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</si>
  <si>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</si>
  <si>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</si>
  <si>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</si>
  <si>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</si>
  <si>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</si>
  <si>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</si>
  <si>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</si>
  <si>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</si>
  <si>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</si>
  <si>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</si>
  <si>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</si>
  <si>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</si>
  <si>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</si>
  <si>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</si>
  <si>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</si>
  <si>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</si>
  <si>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</si>
  <si>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</si>
  <si>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</si>
  <si>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</si>
  <si>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</si>
  <si>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</si>
  <si>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</si>
  <si>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</si>
  <si>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</si>
  <si>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</si>
  <si>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</si>
  <si>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</si>
  <si>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</si>
  <si>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</si>
  <si>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</si>
  <si>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</si>
  <si>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</si>
  <si>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</si>
  <si>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16/12/19 - VENCIMENTO 23/12/19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</si>
</sst>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4.3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395506</v>
      </c>
      <c r="C7" s="48">
        <f t="shared" si="0"/>
        <v>323757</v>
      </c>
      <c r="D7" s="48">
        <f t="shared" si="0"/>
        <v>385631</v>
      </c>
      <c r="E7" s="48">
        <f t="shared" si="0"/>
        <v>261707</v>
      </c>
      <c r="F7" s="48">
        <f t="shared" si="0"/>
        <v>257237</v>
      </c>
      <c r="G7" s="48">
        <f t="shared" si="0"/>
        <v>268314</v>
      </c>
      <c r="H7" s="48">
        <f t="shared" si="0"/>
        <v>272730</v>
      </c>
      <c r="I7" s="48">
        <f t="shared" si="0"/>
        <v>460278</v>
      </c>
      <c r="J7" s="48">
        <f t="shared" si="0"/>
        <v>139272</v>
      </c>
      <c r="K7" s="48">
        <f t="shared" si="0"/>
        <v>2764432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28600</v>
      </c>
      <c r="C8" s="46">
        <f t="shared" si="1"/>
        <v>26306</v>
      </c>
      <c r="D8" s="46">
        <f t="shared" si="1"/>
        <v>26935</v>
      </c>
      <c r="E8" s="46">
        <f t="shared" si="1"/>
        <v>19141</v>
      </c>
      <c r="F8" s="46">
        <f t="shared" si="1"/>
        <v>18930</v>
      </c>
      <c r="G8" s="46">
        <f t="shared" si="1"/>
        <v>12480</v>
      </c>
      <c r="H8" s="46">
        <f t="shared" si="1"/>
        <v>10488</v>
      </c>
      <c r="I8" s="46">
        <f t="shared" si="1"/>
        <v>31021</v>
      </c>
      <c r="J8" s="46">
        <f t="shared" si="1"/>
        <v>6734</v>
      </c>
      <c r="K8" s="39">
        <f>SUM(B8:J8)</f>
        <v>180635</v>
      </c>
      <c r="L8"/>
      <c r="M8"/>
      <c r="N8"/>
    </row>
    <row r="9" spans="1:14" ht="16.5" customHeight="1">
      <c r="A9" s="23" t="s">
        <v>36</v>
      </c>
      <c r="B9" s="46">
        <v>28574</v>
      </c>
      <c r="C9" s="46">
        <v>26294</v>
      </c>
      <c r="D9" s="46">
        <v>26914</v>
      </c>
      <c r="E9" s="46">
        <v>19111</v>
      </c>
      <c r="F9" s="46">
        <v>18910</v>
      </c>
      <c r="G9" s="46">
        <v>12478</v>
      </c>
      <c r="H9" s="46">
        <v>10488</v>
      </c>
      <c r="I9" s="46">
        <v>30934</v>
      </c>
      <c r="J9" s="46">
        <v>6734</v>
      </c>
      <c r="K9" s="39">
        <f>SUM(B9:J9)</f>
        <v>180437</v>
      </c>
      <c r="L9"/>
      <c r="M9"/>
      <c r="N9"/>
    </row>
    <row r="10" spans="1:14" ht="16.5" customHeight="1">
      <c r="A10" s="23" t="s">
        <v>35</v>
      </c>
      <c r="B10" s="46">
        <v>26</v>
      </c>
      <c r="C10" s="46">
        <v>12</v>
      </c>
      <c r="D10" s="46">
        <v>21</v>
      </c>
      <c r="E10" s="46">
        <v>30</v>
      </c>
      <c r="F10" s="46">
        <v>20</v>
      </c>
      <c r="G10" s="46">
        <v>2</v>
      </c>
      <c r="H10" s="46">
        <v>0</v>
      </c>
      <c r="I10" s="46">
        <v>87</v>
      </c>
      <c r="J10" s="46">
        <v>0</v>
      </c>
      <c r="K10" s="39">
        <f>SUM(B10:J10)</f>
        <v>198</v>
      </c>
      <c r="L10"/>
      <c r="M10"/>
      <c r="N10"/>
    </row>
    <row r="11" spans="1:14" ht="16.5" customHeight="1">
      <c r="A11" s="45" t="s">
        <v>34</v>
      </c>
      <c r="B11" s="44">
        <v>366906</v>
      </c>
      <c r="C11" s="44">
        <v>297451</v>
      </c>
      <c r="D11" s="44">
        <v>358696</v>
      </c>
      <c r="E11" s="44">
        <v>242566</v>
      </c>
      <c r="F11" s="44">
        <v>238307</v>
      </c>
      <c r="G11" s="44">
        <v>255834</v>
      </c>
      <c r="H11" s="44">
        <v>262242</v>
      </c>
      <c r="I11" s="44">
        <v>429257</v>
      </c>
      <c r="J11" s="44">
        <v>132538</v>
      </c>
      <c r="K11" s="39">
        <f>SUM(B11:J11)</f>
        <v>2583797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1.020683396263715</v>
      </c>
      <c r="C15" s="40">
        <v>0.994987709608148</v>
      </c>
      <c r="D15" s="40">
        <v>0.999110442995856</v>
      </c>
      <c r="E15" s="40">
        <v>1.085397004800874</v>
      </c>
      <c r="F15" s="40">
        <v>0.990916889171199</v>
      </c>
      <c r="G15" s="40">
        <v>0.960672882518142</v>
      </c>
      <c r="H15" s="40">
        <v>1.044706488194057</v>
      </c>
      <c r="I15" s="40">
        <v>1.021129732718433</v>
      </c>
      <c r="J15" s="40">
        <v>1.036687739727374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1412173.6800000002</v>
      </c>
      <c r="C17" s="37">
        <f t="shared" si="2"/>
        <v>1227178.09</v>
      </c>
      <c r="D17" s="37">
        <f t="shared" si="2"/>
        <v>1604857.52</v>
      </c>
      <c r="E17" s="37">
        <f t="shared" si="2"/>
        <v>1044359.2100000001</v>
      </c>
      <c r="F17" s="37">
        <f t="shared" si="2"/>
        <v>992111.4</v>
      </c>
      <c r="G17" s="37">
        <f t="shared" si="2"/>
        <v>997428.39</v>
      </c>
      <c r="H17" s="37">
        <f t="shared" si="2"/>
        <v>881108.88</v>
      </c>
      <c r="I17" s="37">
        <f t="shared" si="2"/>
        <v>1507023.77</v>
      </c>
      <c r="J17" s="37">
        <f t="shared" si="2"/>
        <v>507572.10000000003</v>
      </c>
      <c r="K17" s="37">
        <f aca="true" t="shared" si="3" ref="K17:K22">SUM(B17:J17)</f>
        <v>10173813.040000001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1345036.8</v>
      </c>
      <c r="C18" s="31">
        <f t="shared" si="4"/>
        <v>1208617.26</v>
      </c>
      <c r="D18" s="31">
        <f t="shared" si="4"/>
        <v>1594699.87</v>
      </c>
      <c r="E18" s="31">
        <f t="shared" si="4"/>
        <v>942197.54</v>
      </c>
      <c r="F18" s="31">
        <f t="shared" si="4"/>
        <v>979378.43</v>
      </c>
      <c r="G18" s="31">
        <f t="shared" si="4"/>
        <v>1032874.74</v>
      </c>
      <c r="H18" s="31">
        <f t="shared" si="4"/>
        <v>836899.28</v>
      </c>
      <c r="I18" s="31">
        <f t="shared" si="4"/>
        <v>1425757.13</v>
      </c>
      <c r="J18" s="31">
        <f t="shared" si="4"/>
        <v>488775.08</v>
      </c>
      <c r="K18" s="31">
        <f t="shared" si="3"/>
        <v>9854236.13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27819.93</v>
      </c>
      <c r="C19" s="31">
        <f t="shared" si="5"/>
        <v>-6057.94</v>
      </c>
      <c r="D19" s="31">
        <f t="shared" si="5"/>
        <v>-1418.58</v>
      </c>
      <c r="E19" s="31">
        <f t="shared" si="5"/>
        <v>80460.85</v>
      </c>
      <c r="F19" s="31">
        <f t="shared" si="5"/>
        <v>-8895.8</v>
      </c>
      <c r="G19" s="31">
        <f t="shared" si="5"/>
        <v>-40619.99</v>
      </c>
      <c r="H19" s="31">
        <f t="shared" si="5"/>
        <v>37414.83</v>
      </c>
      <c r="I19" s="31">
        <f t="shared" si="5"/>
        <v>30125.87</v>
      </c>
      <c r="J19" s="31">
        <f t="shared" si="5"/>
        <v>17932.05</v>
      </c>
      <c r="K19" s="31">
        <f t="shared" si="3"/>
        <v>136761.22</v>
      </c>
      <c r="L19"/>
      <c r="M19"/>
      <c r="N19"/>
    </row>
    <row r="20" spans="1:14" ht="16.5" customHeight="1">
      <c r="A20" s="18" t="s">
        <v>28</v>
      </c>
      <c r="B20" s="31">
        <v>37993.09</v>
      </c>
      <c r="C20" s="31">
        <v>24618.77</v>
      </c>
      <c r="D20" s="31">
        <v>21006.43</v>
      </c>
      <c r="E20" s="31">
        <v>23663.8</v>
      </c>
      <c r="F20" s="31">
        <v>20304.91</v>
      </c>
      <c r="G20" s="31">
        <v>14549.48</v>
      </c>
      <c r="H20" s="31">
        <v>20479.09</v>
      </c>
      <c r="I20" s="31">
        <v>51140.77</v>
      </c>
      <c r="J20" s="31">
        <v>9425.52</v>
      </c>
      <c r="K20" s="31">
        <f t="shared" si="3"/>
        <v>223181.86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-9430.2</v>
      </c>
      <c r="E22" s="31">
        <v>-3286.84</v>
      </c>
      <c r="F22" s="35">
        <v>0</v>
      </c>
      <c r="G22" s="31">
        <v>-9375.84</v>
      </c>
      <c r="H22" s="31">
        <v>-13684.32</v>
      </c>
      <c r="I22" s="35">
        <v>0</v>
      </c>
      <c r="J22" s="31">
        <v>-8560.55</v>
      </c>
      <c r="K22" s="31">
        <f t="shared" si="3"/>
        <v>-44337.75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-177296.8</v>
      </c>
      <c r="C25" s="31">
        <f t="shared" si="6"/>
        <v>-117539.04999999999</v>
      </c>
      <c r="D25" s="31">
        <f t="shared" si="6"/>
        <v>-151672.18000000005</v>
      </c>
      <c r="E25" s="31">
        <f t="shared" si="6"/>
        <v>-150754.73</v>
      </c>
      <c r="F25" s="31">
        <f t="shared" si="6"/>
        <v>-81313</v>
      </c>
      <c r="G25" s="31">
        <f t="shared" si="6"/>
        <v>-134427.97999999998</v>
      </c>
      <c r="H25" s="31">
        <f t="shared" si="6"/>
        <v>-61987.08</v>
      </c>
      <c r="I25" s="31">
        <f t="shared" si="6"/>
        <v>-159371.99</v>
      </c>
      <c r="J25" s="31">
        <f t="shared" si="6"/>
        <v>-42305.29</v>
      </c>
      <c r="K25" s="31">
        <f aca="true" t="shared" si="7" ref="K25:K33">SUM(B25:J25)</f>
        <v>-1076668.0999999999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-177296.8</v>
      </c>
      <c r="C26" s="31">
        <f t="shared" si="8"/>
        <v>-117539.04999999999</v>
      </c>
      <c r="D26" s="31">
        <f t="shared" si="8"/>
        <v>-133646.87</v>
      </c>
      <c r="E26" s="31">
        <f t="shared" si="8"/>
        <v>-150754.73</v>
      </c>
      <c r="F26" s="31">
        <f t="shared" si="8"/>
        <v>-81313</v>
      </c>
      <c r="G26" s="31">
        <f t="shared" si="8"/>
        <v>-134427.97999999998</v>
      </c>
      <c r="H26" s="31">
        <f t="shared" si="8"/>
        <v>-61987.08</v>
      </c>
      <c r="I26" s="31">
        <f t="shared" si="8"/>
        <v>-159371.99</v>
      </c>
      <c r="J26" s="31">
        <f t="shared" si="8"/>
        <v>-37087.05</v>
      </c>
      <c r="K26" s="31">
        <f t="shared" si="7"/>
        <v>-1053424.5499999998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-122868.2</v>
      </c>
      <c r="C27" s="31">
        <f aca="true" t="shared" si="9" ref="C27:J27">-ROUND((C9)*$E$3,2)</f>
        <v>-113064.2</v>
      </c>
      <c r="D27" s="31">
        <f t="shared" si="9"/>
        <v>-115730.2</v>
      </c>
      <c r="E27" s="31">
        <f t="shared" si="9"/>
        <v>-82177.3</v>
      </c>
      <c r="F27" s="31">
        <f t="shared" si="9"/>
        <v>-81313</v>
      </c>
      <c r="G27" s="31">
        <f t="shared" si="9"/>
        <v>-53655.4</v>
      </c>
      <c r="H27" s="31">
        <f t="shared" si="9"/>
        <v>-45098.4</v>
      </c>
      <c r="I27" s="31">
        <f t="shared" si="9"/>
        <v>-133016.2</v>
      </c>
      <c r="J27" s="31">
        <f t="shared" si="9"/>
        <v>-28956.2</v>
      </c>
      <c r="K27" s="31">
        <f t="shared" si="7"/>
        <v>-775879.0999999999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-722.4</v>
      </c>
      <c r="C29" s="31">
        <v>-270.9</v>
      </c>
      <c r="D29" s="31">
        <v>-301</v>
      </c>
      <c r="E29" s="31">
        <v>-391.3</v>
      </c>
      <c r="F29" s="27">
        <v>0</v>
      </c>
      <c r="G29" s="31">
        <v>-180.6</v>
      </c>
      <c r="H29" s="31">
        <v>-16.18</v>
      </c>
      <c r="I29" s="31">
        <v>-25.24</v>
      </c>
      <c r="J29" s="31">
        <v>-7.78</v>
      </c>
      <c r="K29" s="31">
        <f t="shared" si="7"/>
        <v>-1915.3999999999999</v>
      </c>
      <c r="L29"/>
      <c r="M29"/>
      <c r="N29"/>
    </row>
    <row r="30" spans="1:14" ht="16.5" customHeight="1">
      <c r="A30" s="26" t="s">
        <v>21</v>
      </c>
      <c r="B30" s="31">
        <v>-53706.2</v>
      </c>
      <c r="C30" s="31">
        <v>-4203.95</v>
      </c>
      <c r="D30" s="31">
        <v>-17615.67</v>
      </c>
      <c r="E30" s="31">
        <v>-68186.13</v>
      </c>
      <c r="F30" s="27">
        <v>0</v>
      </c>
      <c r="G30" s="31">
        <v>-80591.98</v>
      </c>
      <c r="H30" s="31">
        <v>-16872.5</v>
      </c>
      <c r="I30" s="31">
        <v>-26330.55</v>
      </c>
      <c r="J30" s="31">
        <v>-8123.07</v>
      </c>
      <c r="K30" s="31">
        <f t="shared" si="7"/>
        <v>-275630.05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-18025.310000000056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-23243.550000000054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1370000</v>
      </c>
      <c r="E39" s="17">
        <v>0</v>
      </c>
      <c r="F39" s="17">
        <v>0</v>
      </c>
      <c r="G39" s="17">
        <v>0</v>
      </c>
      <c r="H39" s="28">
        <v>850000</v>
      </c>
      <c r="I39" s="17">
        <v>0</v>
      </c>
      <c r="J39" s="17">
        <v>0</v>
      </c>
      <c r="K39" s="28">
        <f>SUM(B39:J39)</f>
        <v>2220000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-1370000</v>
      </c>
      <c r="E40" s="17">
        <v>0</v>
      </c>
      <c r="F40" s="17">
        <v>0</v>
      </c>
      <c r="G40" s="17">
        <v>0</v>
      </c>
      <c r="H40" s="28">
        <v>-850000</v>
      </c>
      <c r="I40" s="17">
        <v>0</v>
      </c>
      <c r="J40" s="17">
        <v>0</v>
      </c>
      <c r="K40" s="28">
        <f>SUM(B40:J40)</f>
        <v>-2220000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1234876.8800000001</v>
      </c>
      <c r="C45" s="10">
        <f t="shared" si="11"/>
        <v>1109639.04</v>
      </c>
      <c r="D45" s="10">
        <f t="shared" si="11"/>
        <v>1453185.3399999999</v>
      </c>
      <c r="E45" s="10">
        <f t="shared" si="11"/>
        <v>893604.4800000001</v>
      </c>
      <c r="F45" s="10">
        <f t="shared" si="11"/>
        <v>910798.4</v>
      </c>
      <c r="G45" s="10">
        <f t="shared" si="11"/>
        <v>863000.41</v>
      </c>
      <c r="H45" s="10">
        <f t="shared" si="11"/>
        <v>819121.8</v>
      </c>
      <c r="I45" s="10">
        <f t="shared" si="11"/>
        <v>1347651.78</v>
      </c>
      <c r="J45" s="10">
        <f t="shared" si="11"/>
        <v>465266.81000000006</v>
      </c>
      <c r="K45" s="21">
        <f>SUM(B45:J45)</f>
        <v>9097144.940000001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1234876.89</v>
      </c>
      <c r="C51" s="10">
        <f t="shared" si="12"/>
        <v>1109639.04</v>
      </c>
      <c r="D51" s="10">
        <f t="shared" si="12"/>
        <v>1453185.36</v>
      </c>
      <c r="E51" s="10">
        <f t="shared" si="12"/>
        <v>893604.48</v>
      </c>
      <c r="F51" s="10">
        <f t="shared" si="12"/>
        <v>910798.4</v>
      </c>
      <c r="G51" s="10">
        <f t="shared" si="12"/>
        <v>863000.42</v>
      </c>
      <c r="H51" s="10">
        <f t="shared" si="12"/>
        <v>819121.8</v>
      </c>
      <c r="I51" s="10">
        <f>SUM(I52:I64)</f>
        <v>1347651.78</v>
      </c>
      <c r="J51" s="10">
        <f t="shared" si="12"/>
        <v>465266.82</v>
      </c>
      <c r="K51" s="5">
        <f>SUM(K52:K64)</f>
        <v>9097144.99</v>
      </c>
      <c r="L51" s="9"/>
    </row>
    <row r="52" spans="1:11" ht="16.5" customHeight="1">
      <c r="A52" s="7" t="s">
        <v>71</v>
      </c>
      <c r="B52" s="8">
        <v>1079282.4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1079282.4</v>
      </c>
    </row>
    <row r="53" spans="1:11" ht="16.5" customHeight="1">
      <c r="A53" s="7" t="s">
        <v>72</v>
      </c>
      <c r="B53" s="8">
        <v>155594.49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155594.49</v>
      </c>
    </row>
    <row r="54" spans="1:11" ht="16.5" customHeight="1">
      <c r="A54" s="7" t="s">
        <v>4</v>
      </c>
      <c r="B54" s="6">
        <v>0</v>
      </c>
      <c r="C54" s="8">
        <v>1109639.04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1109639.04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1453185.36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1453185.36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893604.48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893604.48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910798.4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910798.4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863000.42</v>
      </c>
      <c r="H58" s="6">
        <v>0</v>
      </c>
      <c r="I58" s="6">
        <v>0</v>
      </c>
      <c r="J58" s="6">
        <v>0</v>
      </c>
      <c r="K58" s="5">
        <f t="shared" si="13"/>
        <v>863000.42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819121.8</v>
      </c>
      <c r="I59" s="6">
        <v>0</v>
      </c>
      <c r="J59" s="6">
        <v>0</v>
      </c>
      <c r="K59" s="5">
        <f t="shared" si="13"/>
        <v>819121.8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500787.4</v>
      </c>
      <c r="J61" s="6">
        <v>0</v>
      </c>
      <c r="K61" s="5">
        <f t="shared" si="13"/>
        <v>500787.4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846864.38</v>
      </c>
      <c r="J62" s="6">
        <v>0</v>
      </c>
      <c r="K62" s="5">
        <f t="shared" si="13"/>
        <v>846864.38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465266.82</v>
      </c>
      <c r="K63" s="5">
        <f t="shared" si="13"/>
        <v>465266.82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79157.06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9904.49</v>
      </c>
    </row>
    <row r="73" spans="1:2" ht="14.25">
      <c r="A73" s="7" t="s">
        <v>56</v>
      </c>
      <c r="B73" s="8">
        <v>23779.09</v>
      </c>
    </row>
    <row r="74" spans="1:2" ht="14.25">
      <c r="A74" s="7" t="s">
        <v>57</v>
      </c>
      <c r="B74" s="8">
        <v>5822.17</v>
      </c>
    </row>
    <row r="75" spans="1:2" ht="14.25">
      <c r="A75" s="7" t="s">
        <v>58</v>
      </c>
      <c r="B75" s="8">
        <v>4075.44</v>
      </c>
    </row>
    <row r="76" spans="1:2" ht="14.25">
      <c r="A76" s="7" t="s">
        <v>59</v>
      </c>
      <c r="B76" s="8">
        <v>21662.74</v>
      </c>
    </row>
    <row r="77" spans="1:2" ht="14.25">
      <c r="A77" s="7" t="s">
        <v>60</v>
      </c>
      <c r="B77" s="8">
        <v>6479.07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7434.06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2019-12-20T16:14:26Z</dcterms:modified>
  <cp:category/>
  <cp:version/>
  <cp:contentType/>
  <cp:contentStatus/>
</cp:coreProperties>
</file>