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<sst xmlns="http://schemas.openxmlformats.org/spreadsheetml/2006/main" count="77" uniqueCount="76">
  <si>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</si>
  <si>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</si>
  <si>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</si>
  <si>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</si>
  <si>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</si>
  <si>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</si>
  <si>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</si>
  <si>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</si>
  <si>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</si>
  <si>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</si>
  <si>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</si>
  <si>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</si>
  <si>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</si>
  <si>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</si>
  <si>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</si>
  <si>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</si>
  <si>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</si>
  <si>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</si>
  <si>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</si>
  <si>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</si>
  <si>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</si>
  <si>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</si>
  <si>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</si>
  <si>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</si>
  <si>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</si>
  <si>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</si>
  <si>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</si>
  <si>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</si>
  <si>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</si>
  <si>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</si>
  <si>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</si>
  <si>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</si>
  <si>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</si>
  <si>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</si>
  <si>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</si>
  <si>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</si>
  <si>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</si>
  <si>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</si>
  <si>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</si>
  <si>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</si>
  <si>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</si>
  <si>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</si>
  <si>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</si>
  <si>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</si>
  <si>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</si>
  <si>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</si>
  <si>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</si>
  <si>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</si>
  <si>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</si>
  <si>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</si>
  <si>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</si>
  <si>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</si>
  <si>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</si>
  <si>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</si>
  <si>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</si>
  <si>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</si>
  <si>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</si>
  <si>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</si>
  <si>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</si>
  <si>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</si>
  <si>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</si>
  <si>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</si>
  <si>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</si>
  <si>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</si>
  <si>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</si>
  <si>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</si>
  <si>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</si>
  <si>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</si>
  <si>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</si>
  <si>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</si>
  <si>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</si>
  <si>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</si>
  <si>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</si>
  <si>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</si>
  <si>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</si>
  <si>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23/12/19 - VENCIMENTO 02/01/20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</si>
</sst>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78539</v>
      </c>
      <c r="C7" s="10">
        <f>C8+C11</f>
        <v>102522</v>
      </c>
      <c r="D7" s="10">
        <f aca="true" t="shared" si="0" ref="D7:K7">D8+D11</f>
        <v>269353</v>
      </c>
      <c r="E7" s="10">
        <f t="shared" si="0"/>
        <v>247007</v>
      </c>
      <c r="F7" s="10">
        <f t="shared" si="0"/>
        <v>227296</v>
      </c>
      <c r="G7" s="10">
        <f t="shared" si="0"/>
        <v>135663</v>
      </c>
      <c r="H7" s="10">
        <f t="shared" si="0"/>
        <v>61435</v>
      </c>
      <c r="I7" s="10">
        <f t="shared" si="0"/>
        <v>111450</v>
      </c>
      <c r="J7" s="10">
        <f t="shared" si="0"/>
        <v>101340</v>
      </c>
      <c r="K7" s="10">
        <f t="shared" si="0"/>
        <v>208161</v>
      </c>
      <c r="L7" s="10">
        <f>SUM(B7:K7)</f>
        <v>1542766</v>
      </c>
      <c r="M7" s="11"/>
    </row>
    <row r="8" spans="1:13" ht="17.25" customHeight="1">
      <c r="A8" s="12" t="s">
        <v>18</v>
      </c>
      <c r="B8" s="13">
        <f>B9+B10</f>
        <v>8439</v>
      </c>
      <c r="C8" s="13">
        <f aca="true" t="shared" si="1" ref="C8:K8">C9+C10</f>
        <v>10086</v>
      </c>
      <c r="D8" s="13">
        <f t="shared" si="1"/>
        <v>26412</v>
      </c>
      <c r="E8" s="13">
        <f t="shared" si="1"/>
        <v>23730</v>
      </c>
      <c r="F8" s="13">
        <f t="shared" si="1"/>
        <v>19579</v>
      </c>
      <c r="G8" s="13">
        <f t="shared" si="1"/>
        <v>12807</v>
      </c>
      <c r="H8" s="13">
        <f t="shared" si="1"/>
        <v>5260</v>
      </c>
      <c r="I8" s="13">
        <f t="shared" si="1"/>
        <v>7790</v>
      </c>
      <c r="J8" s="13">
        <f t="shared" si="1"/>
        <v>8286</v>
      </c>
      <c r="K8" s="13">
        <f t="shared" si="1"/>
        <v>17616</v>
      </c>
      <c r="L8" s="13">
        <f>SUM(B8:K8)</f>
        <v>140005</v>
      </c>
      <c r="M8"/>
    </row>
    <row r="9" spans="1:13" ht="17.25" customHeight="1">
      <c r="A9" s="14" t="s">
        <v>19</v>
      </c>
      <c r="B9" s="15">
        <v>8438</v>
      </c>
      <c r="C9" s="15">
        <v>10086</v>
      </c>
      <c r="D9" s="15">
        <v>26412</v>
      </c>
      <c r="E9" s="15">
        <v>23730</v>
      </c>
      <c r="F9" s="15">
        <v>19579</v>
      </c>
      <c r="G9" s="15">
        <v>12807</v>
      </c>
      <c r="H9" s="15">
        <v>5260</v>
      </c>
      <c r="I9" s="15">
        <v>7790</v>
      </c>
      <c r="J9" s="15">
        <v>8286</v>
      </c>
      <c r="K9" s="15">
        <v>17616</v>
      </c>
      <c r="L9" s="13">
        <f>SUM(B9:K9)</f>
        <v>140004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70100</v>
      </c>
      <c r="C11" s="15">
        <v>92436</v>
      </c>
      <c r="D11" s="15">
        <v>242941</v>
      </c>
      <c r="E11" s="15">
        <v>223277</v>
      </c>
      <c r="F11" s="15">
        <v>207717</v>
      </c>
      <c r="G11" s="15">
        <v>122856</v>
      </c>
      <c r="H11" s="15">
        <v>56175</v>
      </c>
      <c r="I11" s="15">
        <v>103660</v>
      </c>
      <c r="J11" s="15">
        <v>93054</v>
      </c>
      <c r="K11" s="15">
        <v>190545</v>
      </c>
      <c r="L11" s="13">
        <f>SUM(B11:K11)</f>
        <v>1402761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456233.56</v>
      </c>
      <c r="C17" s="25">
        <f aca="true" t="shared" si="2" ref="C17:L17">C18+C19+C20+C21+C22</f>
        <v>330659.44</v>
      </c>
      <c r="D17" s="25">
        <f t="shared" si="2"/>
        <v>978152.88</v>
      </c>
      <c r="E17" s="25">
        <f t="shared" si="2"/>
        <v>908463.17</v>
      </c>
      <c r="F17" s="25">
        <f t="shared" si="2"/>
        <v>750943.6499999999</v>
      </c>
      <c r="G17" s="25">
        <f t="shared" si="2"/>
        <v>525335.5</v>
      </c>
      <c r="H17" s="25">
        <f t="shared" si="2"/>
        <v>237559.96</v>
      </c>
      <c r="I17" s="25">
        <f t="shared" si="2"/>
        <v>392870.06000000006</v>
      </c>
      <c r="J17" s="25">
        <f t="shared" si="2"/>
        <v>401621.36</v>
      </c>
      <c r="K17" s="25">
        <f t="shared" si="2"/>
        <v>620426.3200000001</v>
      </c>
      <c r="L17" s="25">
        <f t="shared" si="2"/>
        <v>5602265.899999999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452094.05</v>
      </c>
      <c r="C18" s="33">
        <f t="shared" si="3"/>
        <v>317982.24</v>
      </c>
      <c r="D18" s="33">
        <f t="shared" si="3"/>
        <v>994936.11</v>
      </c>
      <c r="E18" s="33">
        <f t="shared" si="3"/>
        <v>922719.35</v>
      </c>
      <c r="F18" s="33">
        <f t="shared" si="3"/>
        <v>751622.41</v>
      </c>
      <c r="G18" s="33">
        <f t="shared" si="3"/>
        <v>492958.64</v>
      </c>
      <c r="H18" s="33">
        <f t="shared" si="3"/>
        <v>245961.17</v>
      </c>
      <c r="I18" s="33">
        <f t="shared" si="3"/>
        <v>370604.69</v>
      </c>
      <c r="J18" s="33">
        <f t="shared" si="3"/>
        <v>362837.74</v>
      </c>
      <c r="K18" s="33">
        <f t="shared" si="3"/>
        <v>608517.05</v>
      </c>
      <c r="L18" s="33">
        <f>SUM(B18:K18)</f>
        <v>5520233.45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508.94</v>
      </c>
      <c r="C19" s="33">
        <f t="shared" si="4"/>
        <v>8182.46</v>
      </c>
      <c r="D19" s="33">
        <f t="shared" si="4"/>
        <v>-35742.13</v>
      </c>
      <c r="E19" s="33">
        <f t="shared" si="4"/>
        <v>-20718.53</v>
      </c>
      <c r="F19" s="33">
        <f t="shared" si="4"/>
        <v>-7253.42</v>
      </c>
      <c r="G19" s="33">
        <f t="shared" si="4"/>
        <v>19885.92</v>
      </c>
      <c r="H19" s="33">
        <f t="shared" si="4"/>
        <v>-16233.78</v>
      </c>
      <c r="I19" s="33">
        <f t="shared" si="4"/>
        <v>38341.27</v>
      </c>
      <c r="J19" s="33">
        <f t="shared" si="4"/>
        <v>29030.88</v>
      </c>
      <c r="K19" s="33">
        <f t="shared" si="4"/>
        <v>-4828.09</v>
      </c>
      <c r="L19" s="33">
        <f>SUM(B19:K19)</f>
        <v>11173.520000000004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-115769.32</v>
      </c>
      <c r="C25" s="33">
        <f t="shared" si="5"/>
        <v>-43369.8</v>
      </c>
      <c r="D25" s="33">
        <f t="shared" si="5"/>
        <v>-113571.6</v>
      </c>
      <c r="E25" s="33">
        <f t="shared" si="5"/>
        <v>-106483.35</v>
      </c>
      <c r="F25" s="33">
        <f t="shared" si="5"/>
        <v>715810.3</v>
      </c>
      <c r="G25" s="33">
        <f t="shared" si="5"/>
        <v>-55070.1</v>
      </c>
      <c r="H25" s="33">
        <f t="shared" si="5"/>
        <v>-30256.25</v>
      </c>
      <c r="I25" s="33">
        <f t="shared" si="5"/>
        <v>334102.44</v>
      </c>
      <c r="J25" s="33">
        <f t="shared" si="5"/>
        <v>-35629.8</v>
      </c>
      <c r="K25" s="33">
        <f t="shared" si="5"/>
        <v>-75748.8</v>
      </c>
      <c r="L25" s="33">
        <f aca="true" t="shared" si="6" ref="L25:L31">SUM(B25:K25)</f>
        <v>474013.72000000003</v>
      </c>
      <c r="M25"/>
    </row>
    <row r="26" spans="1:13" ht="18.75" customHeight="1">
      <c r="A26" s="27" t="s">
        <v>31</v>
      </c>
      <c r="B26" s="33">
        <f>B27+B28+B29+B30</f>
        <v>-36283.4</v>
      </c>
      <c r="C26" s="33">
        <f aca="true" t="shared" si="7" ref="C26:K26">C27+C28+C29+C30</f>
        <v>-43369.8</v>
      </c>
      <c r="D26" s="33">
        <f t="shared" si="7"/>
        <v>-113571.6</v>
      </c>
      <c r="E26" s="33">
        <f t="shared" si="7"/>
        <v>-102039</v>
      </c>
      <c r="F26" s="33">
        <f t="shared" si="7"/>
        <v>-84189.7</v>
      </c>
      <c r="G26" s="33">
        <f t="shared" si="7"/>
        <v>-55070.1</v>
      </c>
      <c r="H26" s="33">
        <f t="shared" si="7"/>
        <v>-22618</v>
      </c>
      <c r="I26" s="33">
        <f t="shared" si="7"/>
        <v>-63897.56</v>
      </c>
      <c r="J26" s="33">
        <f t="shared" si="7"/>
        <v>-35629.8</v>
      </c>
      <c r="K26" s="33">
        <f t="shared" si="7"/>
        <v>-75748.8</v>
      </c>
      <c r="L26" s="33">
        <f t="shared" si="6"/>
        <v>-632417.7600000001</v>
      </c>
      <c r="M26"/>
    </row>
    <row r="27" spans="1:13" s="36" customFormat="1" ht="18.75" customHeight="1">
      <c r="A27" s="34" t="s">
        <v>60</v>
      </c>
      <c r="B27" s="33">
        <f>-ROUND((B9)*$E$3,2)</f>
        <v>-36283.4</v>
      </c>
      <c r="C27" s="33">
        <f aca="true" t="shared" si="8" ref="C27:K27">-ROUND((C9)*$E$3,2)</f>
        <v>-43369.8</v>
      </c>
      <c r="D27" s="33">
        <f t="shared" si="8"/>
        <v>-113571.6</v>
      </c>
      <c r="E27" s="33">
        <f t="shared" si="8"/>
        <v>-102039</v>
      </c>
      <c r="F27" s="33">
        <f t="shared" si="8"/>
        <v>-84189.7</v>
      </c>
      <c r="G27" s="33">
        <f t="shared" si="8"/>
        <v>-55070.1</v>
      </c>
      <c r="H27" s="33">
        <f t="shared" si="8"/>
        <v>-22618</v>
      </c>
      <c r="I27" s="33">
        <f t="shared" si="8"/>
        <v>-33497</v>
      </c>
      <c r="J27" s="33">
        <f t="shared" si="8"/>
        <v>-35629.8</v>
      </c>
      <c r="K27" s="33">
        <f t="shared" si="8"/>
        <v>-75748.8</v>
      </c>
      <c r="L27" s="33">
        <f t="shared" si="6"/>
        <v>-602017.2000000001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</v>
      </c>
      <c r="J29" s="17">
        <v>0</v>
      </c>
      <c r="K29" s="17">
        <v>0</v>
      </c>
      <c r="L29" s="33">
        <f t="shared" si="6"/>
        <v>-11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-30389.56</v>
      </c>
      <c r="J30" s="17">
        <v>0</v>
      </c>
      <c r="K30" s="17">
        <v>0</v>
      </c>
      <c r="L30" s="33">
        <f t="shared" si="6"/>
        <v>-30389.56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800000</v>
      </c>
      <c r="G31" s="38">
        <f t="shared" si="9"/>
        <v>0</v>
      </c>
      <c r="H31" s="38">
        <f t="shared" si="9"/>
        <v>-7638.25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1106431.48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1694000</v>
      </c>
      <c r="G40" s="17">
        <v>0</v>
      </c>
      <c r="H40" s="17">
        <v>0</v>
      </c>
      <c r="I40" s="17">
        <v>821000</v>
      </c>
      <c r="J40" s="17">
        <v>0</v>
      </c>
      <c r="K40" s="17">
        <v>0</v>
      </c>
      <c r="L40" s="33">
        <f>SUM(B40:K40)</f>
        <v>2515000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-423000</v>
      </c>
      <c r="J41" s="17">
        <v>0</v>
      </c>
      <c r="K41" s="17">
        <v>0</v>
      </c>
      <c r="L41" s="33">
        <f>SUM(B41:K41)</f>
        <v>-1317000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340464.24</v>
      </c>
      <c r="C46" s="41">
        <f t="shared" si="11"/>
        <v>287289.64</v>
      </c>
      <c r="D46" s="41">
        <f t="shared" si="11"/>
        <v>864581.28</v>
      </c>
      <c r="E46" s="41">
        <f t="shared" si="11"/>
        <v>801979.8200000001</v>
      </c>
      <c r="F46" s="41">
        <f t="shared" si="11"/>
        <v>1466753.95</v>
      </c>
      <c r="G46" s="41">
        <f t="shared" si="11"/>
        <v>470265.4</v>
      </c>
      <c r="H46" s="41">
        <f t="shared" si="11"/>
        <v>207303.71</v>
      </c>
      <c r="I46" s="41">
        <f t="shared" si="11"/>
        <v>726972.5</v>
      </c>
      <c r="J46" s="41">
        <f t="shared" si="11"/>
        <v>365991.56</v>
      </c>
      <c r="K46" s="41">
        <f t="shared" si="11"/>
        <v>544677.52</v>
      </c>
      <c r="L46" s="42">
        <f>SUM(B46:K46)</f>
        <v>6076279.620000001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340464.24</v>
      </c>
      <c r="C52" s="41">
        <f aca="true" t="shared" si="12" ref="C52:J52">SUM(C53:C64)</f>
        <v>287289.64</v>
      </c>
      <c r="D52" s="41">
        <f t="shared" si="12"/>
        <v>864581.28</v>
      </c>
      <c r="E52" s="41">
        <f t="shared" si="12"/>
        <v>801979.82</v>
      </c>
      <c r="F52" s="41">
        <f t="shared" si="12"/>
        <v>1466753.95</v>
      </c>
      <c r="G52" s="41">
        <f t="shared" si="12"/>
        <v>470265.4</v>
      </c>
      <c r="H52" s="41">
        <f t="shared" si="12"/>
        <v>207303.7</v>
      </c>
      <c r="I52" s="41">
        <f t="shared" si="12"/>
        <v>726972.49</v>
      </c>
      <c r="J52" s="41">
        <f t="shared" si="12"/>
        <v>365991.56</v>
      </c>
      <c r="K52" s="41">
        <f>SUM(K53:K66)</f>
        <v>544677.52</v>
      </c>
      <c r="L52" s="47">
        <f>SUM(B52:K52)</f>
        <v>6076279.6</v>
      </c>
      <c r="M52" s="40"/>
    </row>
    <row r="53" spans="1:13" ht="18.75" customHeight="1">
      <c r="A53" s="48" t="s">
        <v>52</v>
      </c>
      <c r="B53" s="49">
        <v>340464.24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340464.24</v>
      </c>
      <c r="M53" s="40"/>
    </row>
    <row r="54" spans="1:12" ht="18.75" customHeight="1">
      <c r="A54" s="48" t="s">
        <v>63</v>
      </c>
      <c r="B54" s="17">
        <v>0</v>
      </c>
      <c r="C54" s="49">
        <v>251033.69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251033.69</v>
      </c>
    </row>
    <row r="55" spans="1:12" ht="18.75" customHeight="1">
      <c r="A55" s="48" t="s">
        <v>64</v>
      </c>
      <c r="B55" s="17">
        <v>0</v>
      </c>
      <c r="C55" s="49">
        <v>36255.95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36255.95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864581.28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864581.28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801979.82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801979.82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1466753.95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1466753.95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470265.4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470265.4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207303.7</v>
      </c>
      <c r="I60" s="17">
        <v>0</v>
      </c>
      <c r="J60" s="17">
        <v>0</v>
      </c>
      <c r="K60" s="17">
        <v>0</v>
      </c>
      <c r="L60" s="47">
        <f t="shared" si="13"/>
        <v>207303.7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726972.49</v>
      </c>
      <c r="J61" s="17">
        <v>0</v>
      </c>
      <c r="K61" s="17">
        <v>0</v>
      </c>
      <c r="L61" s="47">
        <f t="shared" si="13"/>
        <v>726972.49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365991.56</v>
      </c>
      <c r="K62" s="17">
        <v>0</v>
      </c>
      <c r="L62" s="47">
        <f t="shared" si="13"/>
        <v>365991.56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310466.19</v>
      </c>
      <c r="L63" s="47">
        <f t="shared" si="13"/>
        <v>310466.19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234211.33</v>
      </c>
      <c r="L64" s="47">
        <f t="shared" si="13"/>
        <v>234211.33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2020-01-02T12:42:32Z</dcterms:modified>
  <cp:category/>
  <cp:version/>
  <cp:contentType/>
  <cp:contentStatus/>
</cp:coreProperties>
</file>