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<sst xmlns="http://schemas.openxmlformats.org/spreadsheetml/2006/main" count="77" uniqueCount="76">
  <si>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</si>
  <si>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</si>
  <si>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</si>
  <si>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</si>
  <si>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</si>
  <si>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</si>
  <si>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</si>
  <si>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</si>
  <si>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</si>
  <si>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</si>
  <si>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</si>
  <si>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</si>
  <si>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</si>
  <si>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</si>
  <si>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</si>
  <si>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</si>
  <si>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</si>
  <si>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</si>
  <si>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</si>
  <si>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</si>
  <si>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</si>
  <si>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</si>
  <si>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</si>
  <si>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</si>
  <si>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</si>
  <si>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</si>
  <si>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</si>
  <si>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</si>
  <si>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</si>
  <si>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</si>
  <si>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</si>
  <si>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</si>
  <si>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</si>
  <si>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</si>
  <si>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</si>
  <si>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</si>
  <si>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</si>
  <si>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</si>
  <si>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</si>
  <si>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</si>
  <si>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</si>
  <si>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</si>
  <si>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</si>
  <si>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</si>
  <si>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</si>
  <si>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</si>
  <si>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</si>
  <si>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</si>
  <si>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</si>
  <si>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</si>
  <si>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</si>
  <si>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</si>
  <si>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</si>
  <si>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</si>
  <si>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</si>
  <si>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</si>
  <si>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</si>
  <si>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</si>
  <si>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</si>
  <si>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</si>
  <si>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</si>
  <si>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</si>
  <si>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</si>
  <si>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</si>
  <si>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</si>
  <si>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</si>
  <si>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</si>
  <si>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</si>
  <si>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</si>
  <si>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</si>
  <si>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</si>
  <si>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</si>
  <si>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</si>
  <si>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13/12/19 - VENCIMENTO 20/12/19</t>
  </si>
  <si>
    <t>5.3. Revisão de Remuneração pelo Transporte Coletivo ¹</t>
  </si>
  <si>
    <t>¹   Ajuste dos valores da energia para tração (trólebus) de ago/19.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</si>
</sst>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107517</v>
      </c>
      <c r="C7" s="10">
        <f>C8+C11</f>
        <v>130581</v>
      </c>
      <c r="D7" s="10">
        <f aca="true" t="shared" si="0" ref="D7:K7">D8+D11</f>
        <v>364606</v>
      </c>
      <c r="E7" s="10">
        <f t="shared" si="0"/>
        <v>314580</v>
      </c>
      <c r="F7" s="10">
        <f t="shared" si="0"/>
        <v>294120</v>
      </c>
      <c r="G7" s="10">
        <f t="shared" si="0"/>
        <v>180843</v>
      </c>
      <c r="H7" s="10">
        <f t="shared" si="0"/>
        <v>83174</v>
      </c>
      <c r="I7" s="10">
        <f t="shared" si="0"/>
        <v>143362</v>
      </c>
      <c r="J7" s="10">
        <f t="shared" si="0"/>
        <v>153017</v>
      </c>
      <c r="K7" s="10">
        <f t="shared" si="0"/>
        <v>267897</v>
      </c>
      <c r="L7" s="10">
        <f>SUM(B7:K7)</f>
        <v>2039697</v>
      </c>
      <c r="M7" s="11"/>
    </row>
    <row r="8" spans="1:13" ht="17.25" customHeight="1">
      <c r="A8" s="12" t="s">
        <v>18</v>
      </c>
      <c r="B8" s="13">
        <f>B9+B10</f>
        <v>7928</v>
      </c>
      <c r="C8" s="13">
        <f aca="true" t="shared" si="1" ref="C8:K8">C9+C10</f>
        <v>9379</v>
      </c>
      <c r="D8" s="13">
        <f t="shared" si="1"/>
        <v>26245</v>
      </c>
      <c r="E8" s="13">
        <f t="shared" si="1"/>
        <v>20730</v>
      </c>
      <c r="F8" s="13">
        <f t="shared" si="1"/>
        <v>17555</v>
      </c>
      <c r="G8" s="13">
        <f t="shared" si="1"/>
        <v>13527</v>
      </c>
      <c r="H8" s="13">
        <f t="shared" si="1"/>
        <v>5747</v>
      </c>
      <c r="I8" s="13">
        <f t="shared" si="1"/>
        <v>8160</v>
      </c>
      <c r="J8" s="13">
        <f t="shared" si="1"/>
        <v>11284</v>
      </c>
      <c r="K8" s="13">
        <f t="shared" si="1"/>
        <v>17601</v>
      </c>
      <c r="L8" s="13">
        <f>SUM(B8:K8)</f>
        <v>138156</v>
      </c>
      <c r="M8"/>
    </row>
    <row r="9" spans="1:13" ht="17.25" customHeight="1">
      <c r="A9" s="14" t="s">
        <v>19</v>
      </c>
      <c r="B9" s="15">
        <v>7927</v>
      </c>
      <c r="C9" s="15">
        <v>9379</v>
      </c>
      <c r="D9" s="15">
        <v>26245</v>
      </c>
      <c r="E9" s="15">
        <v>20730</v>
      </c>
      <c r="F9" s="15">
        <v>17555</v>
      </c>
      <c r="G9" s="15">
        <v>13527</v>
      </c>
      <c r="H9" s="15">
        <v>5747</v>
      </c>
      <c r="I9" s="15">
        <v>8160</v>
      </c>
      <c r="J9" s="15">
        <v>11284</v>
      </c>
      <c r="K9" s="15">
        <v>17601</v>
      </c>
      <c r="L9" s="13">
        <f>SUM(B9:K9)</f>
        <v>138155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99589</v>
      </c>
      <c r="C11" s="15">
        <v>121202</v>
      </c>
      <c r="D11" s="15">
        <v>338361</v>
      </c>
      <c r="E11" s="15">
        <v>293850</v>
      </c>
      <c r="F11" s="15">
        <v>276565</v>
      </c>
      <c r="G11" s="15">
        <v>167316</v>
      </c>
      <c r="H11" s="15">
        <v>77427</v>
      </c>
      <c r="I11" s="15">
        <v>135202</v>
      </c>
      <c r="J11" s="15">
        <v>141733</v>
      </c>
      <c r="K11" s="15">
        <v>250296</v>
      </c>
      <c r="L11" s="13">
        <f>SUM(B11:K11)</f>
        <v>1901541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623227.3999999999</v>
      </c>
      <c r="C17" s="25">
        <f aca="true" t="shared" si="2" ref="C17:L17">C18+C19+C20+C21+C22</f>
        <v>419926.67000000004</v>
      </c>
      <c r="D17" s="25">
        <f t="shared" si="2"/>
        <v>1317358.6899999997</v>
      </c>
      <c r="E17" s="25">
        <f t="shared" si="2"/>
        <v>1155220.96</v>
      </c>
      <c r="F17" s="25">
        <f t="shared" si="2"/>
        <v>969784.7799999999</v>
      </c>
      <c r="G17" s="25">
        <f t="shared" si="2"/>
        <v>696128.7</v>
      </c>
      <c r="H17" s="25">
        <f t="shared" si="2"/>
        <v>318849.84</v>
      </c>
      <c r="I17" s="25">
        <f t="shared" si="2"/>
        <v>509965.46</v>
      </c>
      <c r="J17" s="25">
        <f t="shared" si="2"/>
        <v>601449.61</v>
      </c>
      <c r="K17" s="25">
        <f t="shared" si="2"/>
        <v>793667.05</v>
      </c>
      <c r="L17" s="25">
        <f t="shared" si="2"/>
        <v>7405579.159999999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618900.11</v>
      </c>
      <c r="C18" s="33">
        <f t="shared" si="3"/>
        <v>405010.03</v>
      </c>
      <c r="D18" s="33">
        <f t="shared" si="3"/>
        <v>1346781.64</v>
      </c>
      <c r="E18" s="33">
        <f t="shared" si="3"/>
        <v>1175145.05</v>
      </c>
      <c r="F18" s="33">
        <f t="shared" si="3"/>
        <v>972596.02</v>
      </c>
      <c r="G18" s="33">
        <f t="shared" si="3"/>
        <v>657129.21</v>
      </c>
      <c r="H18" s="33">
        <f t="shared" si="3"/>
        <v>332995.43</v>
      </c>
      <c r="I18" s="33">
        <f t="shared" si="3"/>
        <v>476721.66</v>
      </c>
      <c r="J18" s="33">
        <f t="shared" si="3"/>
        <v>547862.07</v>
      </c>
      <c r="K18" s="33">
        <f t="shared" si="3"/>
        <v>783143.3</v>
      </c>
      <c r="L18" s="33">
        <f>SUM(B18:K18)</f>
        <v>7316284.52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696.72</v>
      </c>
      <c r="C19" s="33">
        <f t="shared" si="4"/>
        <v>10421.9</v>
      </c>
      <c r="D19" s="33">
        <f t="shared" si="4"/>
        <v>-48381.85</v>
      </c>
      <c r="E19" s="33">
        <f t="shared" si="4"/>
        <v>-26386.44</v>
      </c>
      <c r="F19" s="33">
        <f t="shared" si="4"/>
        <v>-9385.9</v>
      </c>
      <c r="G19" s="33">
        <f t="shared" si="4"/>
        <v>26508.55</v>
      </c>
      <c r="H19" s="33">
        <f t="shared" si="4"/>
        <v>-21978.16</v>
      </c>
      <c r="I19" s="33">
        <f t="shared" si="4"/>
        <v>49319.7</v>
      </c>
      <c r="J19" s="33">
        <f t="shared" si="4"/>
        <v>43834.8</v>
      </c>
      <c r="K19" s="33">
        <f t="shared" si="4"/>
        <v>-6213.61</v>
      </c>
      <c r="L19" s="33">
        <f>SUM(B19:K19)</f>
        <v>18435.710000000006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-456998.09</v>
      </c>
      <c r="C25" s="33">
        <f t="shared" si="5"/>
        <v>-48052.75</v>
      </c>
      <c r="D25" s="33">
        <f t="shared" si="5"/>
        <v>-123422.62</v>
      </c>
      <c r="E25" s="33">
        <f t="shared" si="5"/>
        <v>2675243.95</v>
      </c>
      <c r="F25" s="33">
        <f t="shared" si="5"/>
        <v>-890072.04</v>
      </c>
      <c r="G25" s="33">
        <f t="shared" si="5"/>
        <v>-74383.08</v>
      </c>
      <c r="H25" s="33">
        <f t="shared" si="5"/>
        <v>-35599.119999999995</v>
      </c>
      <c r="I25" s="33">
        <f t="shared" si="5"/>
        <v>-455972.28</v>
      </c>
      <c r="J25" s="33">
        <f t="shared" si="5"/>
        <v>-55685.1</v>
      </c>
      <c r="K25" s="33">
        <f t="shared" si="5"/>
        <v>-95447.04000000001</v>
      </c>
      <c r="L25" s="33">
        <f aca="true" t="shared" si="6" ref="L25:L31">SUM(B25:K25)</f>
        <v>439611.8300000001</v>
      </c>
      <c r="M25"/>
    </row>
    <row r="26" spans="1:13" ht="18.75" customHeight="1">
      <c r="A26" s="27" t="s">
        <v>31</v>
      </c>
      <c r="B26" s="33">
        <f>B27+B28+B29+B30</f>
        <v>-34086.1</v>
      </c>
      <c r="C26" s="33">
        <f aca="true" t="shared" si="7" ref="C26:K26">C27+C28+C29+C30</f>
        <v>-40329.7</v>
      </c>
      <c r="D26" s="33">
        <f t="shared" si="7"/>
        <v>-112853.5</v>
      </c>
      <c r="E26" s="33">
        <f t="shared" si="7"/>
        <v>-89139</v>
      </c>
      <c r="F26" s="33">
        <f t="shared" si="7"/>
        <v>-75486.5</v>
      </c>
      <c r="G26" s="33">
        <f t="shared" si="7"/>
        <v>-58166.1</v>
      </c>
      <c r="H26" s="33">
        <f t="shared" si="7"/>
        <v>-24712.1</v>
      </c>
      <c r="I26" s="33">
        <f t="shared" si="7"/>
        <v>-46187.31999999999</v>
      </c>
      <c r="J26" s="33">
        <f t="shared" si="7"/>
        <v>-48521.2</v>
      </c>
      <c r="K26" s="33">
        <f t="shared" si="7"/>
        <v>-75684.3</v>
      </c>
      <c r="L26" s="33">
        <f t="shared" si="6"/>
        <v>-605165.82</v>
      </c>
      <c r="M26"/>
    </row>
    <row r="27" spans="1:13" s="36" customFormat="1" ht="18.75" customHeight="1">
      <c r="A27" s="34" t="s">
        <v>58</v>
      </c>
      <c r="B27" s="33">
        <f>-ROUND((B9)*$E$3,2)</f>
        <v>-34086.1</v>
      </c>
      <c r="C27" s="33">
        <f aca="true" t="shared" si="8" ref="C27:K27">-ROUND((C9)*$E$3,2)</f>
        <v>-40329.7</v>
      </c>
      <c r="D27" s="33">
        <f t="shared" si="8"/>
        <v>-112853.5</v>
      </c>
      <c r="E27" s="33">
        <f t="shared" si="8"/>
        <v>-89139</v>
      </c>
      <c r="F27" s="33">
        <f t="shared" si="8"/>
        <v>-75486.5</v>
      </c>
      <c r="G27" s="33">
        <f t="shared" si="8"/>
        <v>-58166.1</v>
      </c>
      <c r="H27" s="33">
        <f t="shared" si="8"/>
        <v>-24712.1</v>
      </c>
      <c r="I27" s="33">
        <f t="shared" si="8"/>
        <v>-35088</v>
      </c>
      <c r="J27" s="33">
        <f t="shared" si="8"/>
        <v>-48521.2</v>
      </c>
      <c r="K27" s="33">
        <f t="shared" si="8"/>
        <v>-75684.3</v>
      </c>
      <c r="L27" s="33">
        <f t="shared" si="6"/>
        <v>-594066.5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-27.52</v>
      </c>
      <c r="J29" s="17">
        <v>0</v>
      </c>
      <c r="K29" s="17">
        <v>0</v>
      </c>
      <c r="L29" s="33">
        <f t="shared" si="6"/>
        <v>-27.52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-11071.8</v>
      </c>
      <c r="J30" s="17">
        <v>0</v>
      </c>
      <c r="K30" s="17">
        <v>0</v>
      </c>
      <c r="L30" s="33">
        <f t="shared" si="6"/>
        <v>-11071.8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-90027.70999999999</v>
      </c>
      <c r="C31" s="38">
        <f t="shared" si="9"/>
        <v>-7723.05</v>
      </c>
      <c r="D31" s="38">
        <f t="shared" si="9"/>
        <v>-10569.12</v>
      </c>
      <c r="E31" s="38">
        <f t="shared" si="9"/>
        <v>2764382.95</v>
      </c>
      <c r="F31" s="38">
        <f t="shared" si="9"/>
        <v>-814585.54</v>
      </c>
      <c r="G31" s="38">
        <f t="shared" si="9"/>
        <v>-16216.98</v>
      </c>
      <c r="H31" s="38">
        <f t="shared" si="9"/>
        <v>-10887.02</v>
      </c>
      <c r="I31" s="38">
        <f t="shared" si="9"/>
        <v>-409784.96</v>
      </c>
      <c r="J31" s="38">
        <f t="shared" si="9"/>
        <v>-7163.9</v>
      </c>
      <c r="K31" s="38">
        <f t="shared" si="9"/>
        <v>-19762.74</v>
      </c>
      <c r="L31" s="33">
        <f t="shared" si="6"/>
        <v>1377661.9300000004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2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33">
        <v>-10541.79</v>
      </c>
      <c r="C35" s="33">
        <v>-7723.05</v>
      </c>
      <c r="D35" s="33">
        <v>-10569.12</v>
      </c>
      <c r="E35" s="33">
        <v>-31172.7</v>
      </c>
      <c r="F35" s="33">
        <v>-14585.54</v>
      </c>
      <c r="G35" s="33">
        <v>-16216.98</v>
      </c>
      <c r="H35" s="33">
        <v>-3248.77</v>
      </c>
      <c r="I35" s="33">
        <v>-11784.96</v>
      </c>
      <c r="J35" s="33">
        <v>-7163.9</v>
      </c>
      <c r="K35" s="33">
        <v>-19762.74</v>
      </c>
      <c r="L35" s="33">
        <f t="shared" si="10"/>
        <v>-132769.55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2800000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4117000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-1694000</v>
      </c>
      <c r="G41" s="17">
        <v>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-2515000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-332884.28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-332884.28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166229.30999999988</v>
      </c>
      <c r="C46" s="41">
        <f t="shared" si="11"/>
        <v>371873.92000000004</v>
      </c>
      <c r="D46" s="41">
        <f t="shared" si="11"/>
        <v>1193936.0699999998</v>
      </c>
      <c r="E46" s="41">
        <f t="shared" si="11"/>
        <v>3830464.91</v>
      </c>
      <c r="F46" s="41">
        <f t="shared" si="11"/>
        <v>79712.73999999987</v>
      </c>
      <c r="G46" s="41">
        <f t="shared" si="11"/>
        <v>621745.62</v>
      </c>
      <c r="H46" s="41">
        <f t="shared" si="11"/>
        <v>283250.72000000003</v>
      </c>
      <c r="I46" s="41">
        <f t="shared" si="11"/>
        <v>53993.17999999999</v>
      </c>
      <c r="J46" s="41">
        <f t="shared" si="11"/>
        <v>545764.51</v>
      </c>
      <c r="K46" s="41">
        <f t="shared" si="11"/>
        <v>698220.01</v>
      </c>
      <c r="L46" s="42">
        <f>SUM(B46:K46)</f>
        <v>7845190.989999999</v>
      </c>
      <c r="M46" s="43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166229.31</v>
      </c>
      <c r="C52" s="41">
        <f aca="true" t="shared" si="12" ref="C52:J52">SUM(C53:C64)</f>
        <v>371873.92</v>
      </c>
      <c r="D52" s="41">
        <f t="shared" si="12"/>
        <v>1193936.08</v>
      </c>
      <c r="E52" s="41">
        <f t="shared" si="12"/>
        <v>3830464.91</v>
      </c>
      <c r="F52" s="41">
        <f t="shared" si="12"/>
        <v>79712.74</v>
      </c>
      <c r="G52" s="41">
        <f t="shared" si="12"/>
        <v>621745.61</v>
      </c>
      <c r="H52" s="41">
        <f t="shared" si="12"/>
        <v>283250.72</v>
      </c>
      <c r="I52" s="41">
        <f t="shared" si="12"/>
        <v>53993.18</v>
      </c>
      <c r="J52" s="41">
        <f t="shared" si="12"/>
        <v>545764.5</v>
      </c>
      <c r="K52" s="41">
        <f>SUM(K53:K66)</f>
        <v>698220.01</v>
      </c>
      <c r="L52" s="47">
        <f>SUM(B52:K52)</f>
        <v>7845190.98</v>
      </c>
      <c r="M52" s="40"/>
    </row>
    <row r="53" spans="1:13" ht="18.75" customHeight="1">
      <c r="A53" s="48" t="s">
        <v>51</v>
      </c>
      <c r="B53" s="49">
        <v>166229.31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166229.31</v>
      </c>
      <c r="M53" s="40"/>
    </row>
    <row r="54" spans="1:12" ht="18.75" customHeight="1">
      <c r="A54" s="48" t="s">
        <v>61</v>
      </c>
      <c r="B54" s="17">
        <v>0</v>
      </c>
      <c r="C54" s="49">
        <v>325054.99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325054.99</v>
      </c>
    </row>
    <row r="55" spans="1:12" ht="18.75" customHeight="1">
      <c r="A55" s="48" t="s">
        <v>62</v>
      </c>
      <c r="B55" s="17">
        <v>0</v>
      </c>
      <c r="C55" s="49">
        <v>46818.93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46818.93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1193936.08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1193936.08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3830464.91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3830464.91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79712.74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79712.74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621745.61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621745.61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283250.72</v>
      </c>
      <c r="I60" s="17">
        <v>0</v>
      </c>
      <c r="J60" s="17">
        <v>0</v>
      </c>
      <c r="K60" s="17">
        <v>0</v>
      </c>
      <c r="L60" s="47">
        <f t="shared" si="13"/>
        <v>283250.72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53993.18</v>
      </c>
      <c r="J61" s="17">
        <v>0</v>
      </c>
      <c r="K61" s="17">
        <v>0</v>
      </c>
      <c r="L61" s="47">
        <f t="shared" si="13"/>
        <v>53993.18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545764.5</v>
      </c>
      <c r="K62" s="17">
        <v>0</v>
      </c>
      <c r="L62" s="47">
        <f t="shared" si="13"/>
        <v>545764.5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392818.58</v>
      </c>
      <c r="L63" s="47">
        <f t="shared" si="13"/>
        <v>392818.58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305401.43</v>
      </c>
      <c r="L64" s="47">
        <f t="shared" si="13"/>
        <v>305401.43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56" t="s">
        <v>75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2019-12-19T22:15:32Z</dcterms:modified>
  <cp:category/>
  <cp:version/>
  <cp:contentType/>
  <cp:contentStatus/>
</cp:coreProperties>
</file>