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<sst xmlns="http://schemas.openxmlformats.org/spreadsheetml/2006/main" count="77" uniqueCount="76">
  <si>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</si>
  <si>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</si>
  <si>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</si>
  <si>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</si>
  <si>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</si>
  <si>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</si>
  <si>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</si>
  <si>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</si>
  <si>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</si>
  <si>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</si>
  <si>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</si>
  <si>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</si>
  <si>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</si>
  <si>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</si>
  <si>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</si>
  <si>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</si>
  <si>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</si>
  <si>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</si>
  <si>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</si>
  <si>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</si>
  <si>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</si>
  <si>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</si>
  <si>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</si>
  <si>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</si>
  <si>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</si>
  <si>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</si>
  <si>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</si>
  <si>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</si>
  <si>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</si>
  <si>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</si>
  <si>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</si>
  <si>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</si>
  <si>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</si>
  <si>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</si>
  <si>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</si>
  <si>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</si>
  <si>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</si>
  <si>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</si>
  <si>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</si>
  <si>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</si>
  <si>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</si>
  <si>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</si>
  <si>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</si>
  <si>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</si>
  <si>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</si>
  <si>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</si>
  <si>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</si>
  <si>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</si>
  <si>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</si>
  <si>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</si>
  <si>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</si>
  <si>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</si>
  <si>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</si>
  <si>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</si>
  <si>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</si>
  <si>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</si>
  <si>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</si>
  <si>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</si>
  <si>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</si>
  <si>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</si>
  <si>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</si>
  <si>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</si>
  <si>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</si>
  <si>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</si>
  <si>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</si>
  <si>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</si>
  <si>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</si>
  <si>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</si>
  <si>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</si>
  <si>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</si>
  <si>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</si>
  <si>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</si>
  <si>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</si>
  <si>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07/12/19 - VENCIMENTO 13/12/19</t>
  </si>
  <si>
    <t>7.13. RVTrans</t>
  </si>
  <si>
    <t>7.14. RVTrans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</si>
</sst>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64490</v>
      </c>
      <c r="C7" s="10">
        <f>C8+C11</f>
        <v>85279</v>
      </c>
      <c r="D7" s="10">
        <f aca="true" t="shared" si="0" ref="D7:K7">D8+D11</f>
        <v>245055</v>
      </c>
      <c r="E7" s="10">
        <f t="shared" si="0"/>
        <v>212623</v>
      </c>
      <c r="F7" s="10">
        <f t="shared" si="0"/>
        <v>195934</v>
      </c>
      <c r="G7" s="10">
        <f t="shared" si="0"/>
        <v>105675</v>
      </c>
      <c r="H7" s="10">
        <f t="shared" si="0"/>
        <v>46219</v>
      </c>
      <c r="I7" s="10">
        <f t="shared" si="0"/>
        <v>88674</v>
      </c>
      <c r="J7" s="10">
        <f t="shared" si="0"/>
        <v>69531</v>
      </c>
      <c r="K7" s="10">
        <f t="shared" si="0"/>
        <v>163136</v>
      </c>
      <c r="L7" s="10">
        <f>SUM(B7:K7)</f>
        <v>1276616</v>
      </c>
      <c r="M7" s="11"/>
    </row>
    <row r="8" spans="1:13" ht="17.25" customHeight="1">
      <c r="A8" s="12" t="s">
        <v>18</v>
      </c>
      <c r="B8" s="13">
        <f>B9+B10</f>
        <v>6591</v>
      </c>
      <c r="C8" s="13">
        <f aca="true" t="shared" si="1" ref="C8:K8">C9+C10</f>
        <v>7790</v>
      </c>
      <c r="D8" s="13">
        <f t="shared" si="1"/>
        <v>22465</v>
      </c>
      <c r="E8" s="13">
        <f t="shared" si="1"/>
        <v>18389</v>
      </c>
      <c r="F8" s="13">
        <f t="shared" si="1"/>
        <v>15351</v>
      </c>
      <c r="G8" s="13">
        <f t="shared" si="1"/>
        <v>10028</v>
      </c>
      <c r="H8" s="13">
        <f t="shared" si="1"/>
        <v>3901</v>
      </c>
      <c r="I8" s="13">
        <f t="shared" si="1"/>
        <v>5951</v>
      </c>
      <c r="J8" s="13">
        <f t="shared" si="1"/>
        <v>5932</v>
      </c>
      <c r="K8" s="13">
        <f t="shared" si="1"/>
        <v>13533</v>
      </c>
      <c r="L8" s="13">
        <f>SUM(B8:K8)</f>
        <v>109931</v>
      </c>
      <c r="M8"/>
    </row>
    <row r="9" spans="1:13" ht="17.25" customHeight="1">
      <c r="A9" s="14" t="s">
        <v>19</v>
      </c>
      <c r="B9" s="15">
        <v>6587</v>
      </c>
      <c r="C9" s="15">
        <v>7790</v>
      </c>
      <c r="D9" s="15">
        <v>22465</v>
      </c>
      <c r="E9" s="15">
        <v>18389</v>
      </c>
      <c r="F9" s="15">
        <v>15351</v>
      </c>
      <c r="G9" s="15">
        <v>10028</v>
      </c>
      <c r="H9" s="15">
        <v>3901</v>
      </c>
      <c r="I9" s="15">
        <v>5951</v>
      </c>
      <c r="J9" s="15">
        <v>5932</v>
      </c>
      <c r="K9" s="15">
        <v>13533</v>
      </c>
      <c r="L9" s="13">
        <f>SUM(B9:K9)</f>
        <v>109927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57899</v>
      </c>
      <c r="C11" s="15">
        <v>77489</v>
      </c>
      <c r="D11" s="15">
        <v>222590</v>
      </c>
      <c r="E11" s="15">
        <v>194234</v>
      </c>
      <c r="F11" s="15">
        <v>180583</v>
      </c>
      <c r="G11" s="15">
        <v>95647</v>
      </c>
      <c r="H11" s="15">
        <v>42318</v>
      </c>
      <c r="I11" s="15">
        <v>82723</v>
      </c>
      <c r="J11" s="15">
        <v>63599</v>
      </c>
      <c r="K11" s="15">
        <v>149603</v>
      </c>
      <c r="L11" s="13">
        <f>SUM(B11:K11)</f>
        <v>1166685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375272.26</v>
      </c>
      <c r="C17" s="25">
        <f aca="true" t="shared" si="2" ref="C17:L17">C18+C19+C20+C21+C22</f>
        <v>275802.36</v>
      </c>
      <c r="D17" s="25">
        <f t="shared" si="2"/>
        <v>891625.18</v>
      </c>
      <c r="E17" s="25">
        <f t="shared" si="2"/>
        <v>782902.3700000001</v>
      </c>
      <c r="F17" s="25">
        <f t="shared" si="2"/>
        <v>648236.6</v>
      </c>
      <c r="G17" s="25">
        <f t="shared" si="2"/>
        <v>411972.37</v>
      </c>
      <c r="H17" s="25">
        <f t="shared" si="2"/>
        <v>180661.9</v>
      </c>
      <c r="I17" s="25">
        <f t="shared" si="2"/>
        <v>309297.57000000007</v>
      </c>
      <c r="J17" s="25">
        <f t="shared" si="2"/>
        <v>278620.08</v>
      </c>
      <c r="K17" s="25">
        <f t="shared" si="2"/>
        <v>489849.04999999993</v>
      </c>
      <c r="L17" s="25">
        <f t="shared" si="2"/>
        <v>4644239.739999999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371223.79</v>
      </c>
      <c r="C18" s="33">
        <f t="shared" si="3"/>
        <v>264501.35</v>
      </c>
      <c r="D18" s="33">
        <f t="shared" si="3"/>
        <v>905184.16</v>
      </c>
      <c r="E18" s="33">
        <f t="shared" si="3"/>
        <v>794274.48</v>
      </c>
      <c r="F18" s="33">
        <f t="shared" si="3"/>
        <v>647914.55</v>
      </c>
      <c r="G18" s="33">
        <f t="shared" si="3"/>
        <v>383991.25</v>
      </c>
      <c r="H18" s="33">
        <f t="shared" si="3"/>
        <v>185042.39</v>
      </c>
      <c r="I18" s="33">
        <f t="shared" si="3"/>
        <v>294867.65</v>
      </c>
      <c r="J18" s="33">
        <f t="shared" si="3"/>
        <v>248948.79</v>
      </c>
      <c r="K18" s="33">
        <f t="shared" si="3"/>
        <v>476895.47</v>
      </c>
      <c r="L18" s="33">
        <f>SUM(B18:K18)</f>
        <v>4572843.88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417.9</v>
      </c>
      <c r="C19" s="33">
        <f t="shared" si="4"/>
        <v>6806.27</v>
      </c>
      <c r="D19" s="33">
        <f t="shared" si="4"/>
        <v>-32517.88</v>
      </c>
      <c r="E19" s="33">
        <f t="shared" si="4"/>
        <v>-17834.46</v>
      </c>
      <c r="F19" s="33">
        <f t="shared" si="4"/>
        <v>-6252.61</v>
      </c>
      <c r="G19" s="33">
        <f t="shared" si="4"/>
        <v>15490.18</v>
      </c>
      <c r="H19" s="33">
        <f t="shared" si="4"/>
        <v>-12213.06</v>
      </c>
      <c r="I19" s="33">
        <f t="shared" si="4"/>
        <v>30505.82</v>
      </c>
      <c r="J19" s="33">
        <f t="shared" si="4"/>
        <v>19918.55</v>
      </c>
      <c r="K19" s="33">
        <f t="shared" si="4"/>
        <v>-3783.78</v>
      </c>
      <c r="L19" s="33">
        <f>SUM(B19:K19)</f>
        <v>536.9300000000026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-47810.02</v>
      </c>
      <c r="C25" s="33">
        <f t="shared" si="5"/>
        <v>-33497</v>
      </c>
      <c r="D25" s="33">
        <f t="shared" si="5"/>
        <v>-96599.5</v>
      </c>
      <c r="E25" s="33">
        <f t="shared" si="5"/>
        <v>-83517.05</v>
      </c>
      <c r="F25" s="33">
        <f t="shared" si="5"/>
        <v>-66009.3</v>
      </c>
      <c r="G25" s="33">
        <f t="shared" si="5"/>
        <v>-43120.4</v>
      </c>
      <c r="H25" s="33">
        <f t="shared" si="5"/>
        <v>-24412.55</v>
      </c>
      <c r="I25" s="33">
        <f t="shared" si="5"/>
        <v>-25589.3</v>
      </c>
      <c r="J25" s="33">
        <f t="shared" si="5"/>
        <v>-25507.6</v>
      </c>
      <c r="K25" s="33">
        <f t="shared" si="5"/>
        <v>-58191.9</v>
      </c>
      <c r="L25" s="33">
        <f aca="true" t="shared" si="6" ref="L25:L31">SUM(B25:K25)</f>
        <v>-504254.62</v>
      </c>
      <c r="M25"/>
    </row>
    <row r="26" spans="1:13" ht="18.75" customHeight="1">
      <c r="A26" s="27" t="s">
        <v>31</v>
      </c>
      <c r="B26" s="33">
        <f>B27+B28+B29+B30</f>
        <v>-28324.1</v>
      </c>
      <c r="C26" s="33">
        <f aca="true" t="shared" si="7" ref="C26:K26">C27+C28+C29+C30</f>
        <v>-33497</v>
      </c>
      <c r="D26" s="33">
        <f t="shared" si="7"/>
        <v>-96599.5</v>
      </c>
      <c r="E26" s="33">
        <f t="shared" si="7"/>
        <v>-79072.7</v>
      </c>
      <c r="F26" s="33">
        <f t="shared" si="7"/>
        <v>-66009.3</v>
      </c>
      <c r="G26" s="33">
        <f t="shared" si="7"/>
        <v>-43120.4</v>
      </c>
      <c r="H26" s="33">
        <f t="shared" si="7"/>
        <v>-16774.3</v>
      </c>
      <c r="I26" s="33">
        <f t="shared" si="7"/>
        <v>-25589.3</v>
      </c>
      <c r="J26" s="33">
        <f t="shared" si="7"/>
        <v>-25507.6</v>
      </c>
      <c r="K26" s="33">
        <f t="shared" si="7"/>
        <v>-58191.9</v>
      </c>
      <c r="L26" s="33">
        <f t="shared" si="6"/>
        <v>-472686.1</v>
      </c>
      <c r="M26"/>
    </row>
    <row r="27" spans="1:13" s="36" customFormat="1" ht="18.75" customHeight="1">
      <c r="A27" s="34" t="s">
        <v>60</v>
      </c>
      <c r="B27" s="33">
        <f>-ROUND((B9)*$E$3,2)</f>
        <v>-28324.1</v>
      </c>
      <c r="C27" s="33">
        <f aca="true" t="shared" si="8" ref="C27:K27">-ROUND((C9)*$E$3,2)</f>
        <v>-33497</v>
      </c>
      <c r="D27" s="33">
        <f t="shared" si="8"/>
        <v>-96599.5</v>
      </c>
      <c r="E27" s="33">
        <f t="shared" si="8"/>
        <v>-79072.7</v>
      </c>
      <c r="F27" s="33">
        <f t="shared" si="8"/>
        <v>-66009.3</v>
      </c>
      <c r="G27" s="33">
        <f t="shared" si="8"/>
        <v>-43120.4</v>
      </c>
      <c r="H27" s="33">
        <f t="shared" si="8"/>
        <v>-16774.3</v>
      </c>
      <c r="I27" s="33">
        <f t="shared" si="8"/>
        <v>-25589.3</v>
      </c>
      <c r="J27" s="33">
        <f t="shared" si="8"/>
        <v>-25507.6</v>
      </c>
      <c r="K27" s="33">
        <f t="shared" si="8"/>
        <v>-58191.9</v>
      </c>
      <c r="L27" s="33">
        <f t="shared" si="6"/>
        <v>-472686.1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327462.24</v>
      </c>
      <c r="C46" s="41">
        <f t="shared" si="11"/>
        <v>242305.36</v>
      </c>
      <c r="D46" s="41">
        <f t="shared" si="11"/>
        <v>795025.68</v>
      </c>
      <c r="E46" s="41">
        <f t="shared" si="11"/>
        <v>699385.3200000001</v>
      </c>
      <c r="F46" s="41">
        <f t="shared" si="11"/>
        <v>582227.2999999999</v>
      </c>
      <c r="G46" s="41">
        <f t="shared" si="11"/>
        <v>368851.97</v>
      </c>
      <c r="H46" s="41">
        <f t="shared" si="11"/>
        <v>156249.35</v>
      </c>
      <c r="I46" s="41">
        <f t="shared" si="11"/>
        <v>283708.2700000001</v>
      </c>
      <c r="J46" s="41">
        <f t="shared" si="11"/>
        <v>253112.48</v>
      </c>
      <c r="K46" s="41">
        <f t="shared" si="11"/>
        <v>431657.1499999999</v>
      </c>
      <c r="L46" s="42">
        <f>SUM(B46:K46)</f>
        <v>4139985.12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327462.24</v>
      </c>
      <c r="C52" s="41">
        <f aca="true" t="shared" si="12" ref="C52:J52">SUM(C53:C64)</f>
        <v>242305.35</v>
      </c>
      <c r="D52" s="41">
        <f t="shared" si="12"/>
        <v>795025.68</v>
      </c>
      <c r="E52" s="41">
        <f t="shared" si="12"/>
        <v>699385.3200000001</v>
      </c>
      <c r="F52" s="41">
        <f t="shared" si="12"/>
        <v>582227.2999999999</v>
      </c>
      <c r="G52" s="41">
        <f t="shared" si="12"/>
        <v>368851.97</v>
      </c>
      <c r="H52" s="41">
        <f t="shared" si="12"/>
        <v>156249.35</v>
      </c>
      <c r="I52" s="41">
        <f t="shared" si="12"/>
        <v>283708.2700000001</v>
      </c>
      <c r="J52" s="41">
        <f t="shared" si="12"/>
        <v>253112.48</v>
      </c>
      <c r="K52" s="41">
        <f>SUM(K53:K66)</f>
        <v>431657.15</v>
      </c>
      <c r="L52" s="47">
        <f>SUM(B52:K52)</f>
        <v>4139985.1100000003</v>
      </c>
      <c r="M52" s="40"/>
    </row>
    <row r="53" spans="1:13" ht="18.75" customHeight="1">
      <c r="A53" s="48" t="s">
        <v>52</v>
      </c>
      <c r="B53" s="49">
        <v>327462.24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327462.24</v>
      </c>
      <c r="M53" s="40"/>
    </row>
    <row r="54" spans="1:12" ht="18.75" customHeight="1">
      <c r="A54" s="48" t="s">
        <v>63</v>
      </c>
      <c r="B54" s="17">
        <v>0</v>
      </c>
      <c r="C54" s="49">
        <v>211653.72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211653.72</v>
      </c>
    </row>
    <row r="55" spans="1:12" ht="18.75" customHeight="1">
      <c r="A55" s="48" t="s">
        <v>64</v>
      </c>
      <c r="B55" s="17">
        <v>0</v>
      </c>
      <c r="C55" s="49">
        <v>30651.63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30651.63</v>
      </c>
    </row>
    <row r="56" spans="1:12" ht="18.75" customHeight="1">
      <c r="A56" s="48" t="s">
        <v>53</v>
      </c>
      <c r="B56" s="17">
        <v>0</v>
      </c>
      <c r="C56" s="17"/>
      <c r="D56" s="49">
        <v>795025.68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795025.68</v>
      </c>
    </row>
    <row r="57" spans="1:12" ht="18.75" customHeight="1">
      <c r="A57" s="48" t="s">
        <v>54</v>
      </c>
      <c r="B57" s="17">
        <v>0</v>
      </c>
      <c r="C57" s="17">
        <v>0</v>
      </c>
      <c r="D57" s="17"/>
      <c r="E57" s="49">
        <v>699385.3200000001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699385.3200000001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582227.2999999999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582227.2999999999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368851.97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368851.97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156249.35</v>
      </c>
      <c r="I60" s="17">
        <v>0</v>
      </c>
      <c r="J60" s="17">
        <v>0</v>
      </c>
      <c r="K60" s="17">
        <v>0</v>
      </c>
      <c r="L60" s="47">
        <f t="shared" si="13"/>
        <v>156249.35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283708.2700000001</v>
      </c>
      <c r="J61" s="17">
        <v>0</v>
      </c>
      <c r="K61" s="17">
        <v>0</v>
      </c>
      <c r="L61" s="47">
        <f t="shared" si="13"/>
        <v>283708.2700000001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253112.48</v>
      </c>
      <c r="K62" s="17">
        <v>0</v>
      </c>
      <c r="L62" s="47">
        <f t="shared" si="13"/>
        <v>253112.48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210994.01</v>
      </c>
      <c r="L63" s="47">
        <f t="shared" si="13"/>
        <v>210994.01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220663.14</v>
      </c>
      <c r="L64" s="47">
        <f t="shared" si="13"/>
        <v>220663.14</v>
      </c>
    </row>
    <row r="65" spans="1:12" ht="18" customHeight="1">
      <c r="A65" s="48" t="s">
        <v>74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50"/>
      <c r="L65" s="47">
        <f>SUM(B65:K65)</f>
        <v>0</v>
      </c>
    </row>
    <row r="66" spans="1:12" ht="18" customHeight="1">
      <c r="A66" s="51" t="s">
        <v>75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2019-12-13T14:02:27Z</dcterms:modified>
  <cp:category/>
  <cp:version/>
  <cp:contentType/>
  <cp:contentStatus/>
</cp:coreProperties>
</file>