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<sst xmlns="http://schemas.openxmlformats.org/spreadsheetml/2006/main" count="162" uniqueCount="160">
  <si>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</si>
  <si>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</si>
  <si>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</si>
  <si>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</si>
  <si>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</si>
  <si>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</si>
  <si>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</si>
  <si>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</si>
  <si>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</si>
  <si>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</si>
  <si>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</si>
  <si>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</si>
  <si>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</si>
  <si>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</si>
  <si>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</si>
  <si>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</si>
  <si>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</si>
  <si>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</si>
  <si>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</si>
  <si>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</si>
  <si>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</si>
  <si>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</si>
  <si>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</si>
  <si>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</si>
  <si>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</si>
  <si>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</si>
  <si>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</si>
  <si>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</si>
  <si>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</si>
  <si>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</si>
  <si>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</si>
  <si>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</si>
  <si>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</si>
  <si>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</si>
  <si>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</si>
  <si>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</si>
  <si>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</si>
  <si>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</si>
  <si>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</si>
  <si>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</si>
  <si>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</si>
  <si>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</si>
  <si>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</si>
  <si>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</si>
  <si>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</si>
  <si>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</si>
  <si>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</si>
  <si>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</si>
  <si>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</si>
  <si>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</si>
  <si>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</si>
  <si>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</si>
  <si>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</si>
  <si>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</si>
  <si>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</si>
  <si>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</si>
  <si>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</si>
  <si>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</si>
  <si>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</si>
  <si>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</si>
  <si>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</si>
  <si>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</si>
  <si>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</si>
  <si>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</si>
  <si>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</si>
  <si>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</si>
  <si>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</si>
  <si>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</si>
  <si>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</si>
  <si>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</si>
  <si>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</si>
  <si>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</si>
  <si>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</si>
  <si>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</si>
  <si>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</si>
  <si>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</si>
  <si>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</si>
  <si>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</si>
  <si>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</si>
  <si>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</si>
  <si>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</si>
  <si>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</si>
  <si>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</si>
  <si>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</si>
  <si>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</si>
  <si>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</si>
  <si>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</si>
  <si>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</si>
  <si>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</si>
  <si>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</si>
  <si>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</si>
  <si>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</si>
  <si>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</si>
  <si>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</si>
  <si>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</si>
  <si>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</si>
  <si>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</si>
  <si>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</si>
  <si>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</si>
  <si>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</si>
  <si>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</si>
  <si>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</si>
  <si>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</si>
  <si>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</si>
  <si>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</si>
  <si>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</si>
  <si>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</si>
  <si>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</si>
  <si>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</si>
  <si>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</si>
  <si>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</si>
  <si>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</si>
  <si>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</si>
  <si>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</si>
  <si>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</si>
  <si>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</si>
  <si>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</si>
  <si>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</si>
  <si>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</si>
  <si>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</si>
  <si>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</si>
  <si>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</si>
  <si>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</si>
  <si>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</si>
  <si>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</si>
  <si>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</si>
  <si>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</si>
  <si>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</si>
  <si>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</si>
  <si>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</si>
  <si>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</si>
  <si>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</si>
  <si>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</si>
  <si>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</si>
  <si>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</si>
  <si>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</si>
  <si>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</si>
  <si>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</si>
  <si>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</si>
  <si>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</si>
  <si>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</si>
  <si>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</si>
  <si>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</si>
  <si>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</si>
  <si>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</si>
  <si>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</si>
  <si>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</si>
  <si>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</si>
  <si>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</si>
  <si>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</si>
  <si>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</si>
  <si>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08/08/19 - VENCIMENTO 15/08/19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</si>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</sst>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B1">
      <selection activeCell="B6" sqref="B6:O6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578556</v>
      </c>
      <c r="C7" s="9">
        <f t="shared" si="0"/>
        <v>768929</v>
      </c>
      <c r="D7" s="9">
        <f t="shared" si="0"/>
        <v>746985</v>
      </c>
      <c r="E7" s="9">
        <f>+E8+E20+E24+E27</f>
        <v>115953</v>
      </c>
      <c r="F7" s="9">
        <f>+F8+F20+F24+F27</f>
        <v>316465</v>
      </c>
      <c r="G7" s="9">
        <f t="shared" si="0"/>
        <v>492675</v>
      </c>
      <c r="H7" s="9">
        <f t="shared" si="0"/>
        <v>364700</v>
      </c>
      <c r="I7" s="9">
        <f t="shared" si="0"/>
        <v>309555</v>
      </c>
      <c r="J7" s="9">
        <f t="shared" si="0"/>
        <v>149995</v>
      </c>
      <c r="K7" s="9">
        <f t="shared" si="0"/>
        <v>155652</v>
      </c>
      <c r="L7" s="9">
        <f t="shared" si="0"/>
        <v>323331</v>
      </c>
      <c r="M7" s="9">
        <f t="shared" si="0"/>
        <v>462441</v>
      </c>
      <c r="N7" s="9">
        <f t="shared" si="0"/>
        <v>172868</v>
      </c>
      <c r="O7" s="9">
        <f t="shared" si="0"/>
        <v>334402</v>
      </c>
      <c r="P7" s="9">
        <f t="shared" si="0"/>
        <v>5292507</v>
      </c>
      <c r="Q7" s="43"/>
      <c r="R7"/>
      <c r="S7"/>
    </row>
    <row r="8" spans="1:19" ht="17.25" customHeight="1">
      <c r="A8" s="10" t="s">
        <v>31</v>
      </c>
      <c r="B8" s="11">
        <f>B9+B12+B16</f>
        <v>283674</v>
      </c>
      <c r="C8" s="11">
        <f aca="true" t="shared" si="1" ref="C8:O8">C9+C12+C16</f>
        <v>389128</v>
      </c>
      <c r="D8" s="11">
        <f t="shared" si="1"/>
        <v>347765</v>
      </c>
      <c r="E8" s="11">
        <f>E9+E12+E16</f>
        <v>52191</v>
      </c>
      <c r="F8" s="11">
        <f>F9+F12+F16</f>
        <v>146205</v>
      </c>
      <c r="G8" s="11">
        <f t="shared" si="1"/>
        <v>248163</v>
      </c>
      <c r="H8" s="11">
        <f t="shared" si="1"/>
        <v>190331</v>
      </c>
      <c r="I8" s="11">
        <f t="shared" si="1"/>
        <v>140379</v>
      </c>
      <c r="J8" s="11">
        <f t="shared" si="1"/>
        <v>78725</v>
      </c>
      <c r="K8" s="11">
        <f t="shared" si="1"/>
        <v>80572</v>
      </c>
      <c r="L8" s="11">
        <f t="shared" si="1"/>
        <v>148882</v>
      </c>
      <c r="M8" s="11">
        <f t="shared" si="1"/>
        <v>227682</v>
      </c>
      <c r="N8" s="11">
        <f t="shared" si="1"/>
        <v>83306</v>
      </c>
      <c r="O8" s="11">
        <f t="shared" si="1"/>
        <v>189100</v>
      </c>
      <c r="P8" s="11">
        <f>SUM(B8:O8)</f>
        <v>2606103</v>
      </c>
      <c r="Q8"/>
      <c r="R8"/>
      <c r="S8"/>
    </row>
    <row r="9" spans="1:19" ht="17.25" customHeight="1">
      <c r="A9" s="15" t="s">
        <v>9</v>
      </c>
      <c r="B9" s="13">
        <f>+B10+B11</f>
        <v>32055</v>
      </c>
      <c r="C9" s="13">
        <f aca="true" t="shared" si="2" ref="C9:O9">+C10+C11</f>
        <v>46137</v>
      </c>
      <c r="D9" s="13">
        <f t="shared" si="2"/>
        <v>37907</v>
      </c>
      <c r="E9" s="13">
        <f>+E10+E11</f>
        <v>7006</v>
      </c>
      <c r="F9" s="13">
        <f>+F10+F11</f>
        <v>14634</v>
      </c>
      <c r="G9" s="13">
        <f t="shared" si="2"/>
        <v>28413</v>
      </c>
      <c r="H9" s="13">
        <f t="shared" si="2"/>
        <v>20412</v>
      </c>
      <c r="I9" s="13">
        <f t="shared" si="2"/>
        <v>10907</v>
      </c>
      <c r="J9" s="13">
        <f t="shared" si="2"/>
        <v>5869</v>
      </c>
      <c r="K9" s="13">
        <f t="shared" si="2"/>
        <v>7357</v>
      </c>
      <c r="L9" s="13">
        <f t="shared" si="2"/>
        <v>8467</v>
      </c>
      <c r="M9" s="13">
        <f t="shared" si="2"/>
        <v>16091</v>
      </c>
      <c r="N9" s="13">
        <f t="shared" si="2"/>
        <v>11013</v>
      </c>
      <c r="O9" s="13">
        <f t="shared" si="2"/>
        <v>27271</v>
      </c>
      <c r="P9" s="11">
        <f aca="true" t="shared" si="3" ref="P9:P27">SUM(B9:O9)</f>
        <v>273539</v>
      </c>
      <c r="Q9"/>
      <c r="R9"/>
      <c r="S9"/>
    </row>
    <row r="10" spans="1:19" ht="17.25" customHeight="1">
      <c r="A10" s="29" t="s">
        <v>10</v>
      </c>
      <c r="B10" s="13">
        <v>32055</v>
      </c>
      <c r="C10" s="13">
        <v>46137</v>
      </c>
      <c r="D10" s="13">
        <v>37907</v>
      </c>
      <c r="E10" s="13">
        <v>7006</v>
      </c>
      <c r="F10" s="13">
        <v>14634</v>
      </c>
      <c r="G10" s="13">
        <v>28413</v>
      </c>
      <c r="H10" s="13">
        <v>20412</v>
      </c>
      <c r="I10" s="13">
        <v>10907</v>
      </c>
      <c r="J10" s="13">
        <v>5869</v>
      </c>
      <c r="K10" s="13">
        <v>7357</v>
      </c>
      <c r="L10" s="13">
        <v>8467</v>
      </c>
      <c r="M10" s="13">
        <v>16091</v>
      </c>
      <c r="N10" s="13">
        <v>11013</v>
      </c>
      <c r="O10" s="13">
        <v>27271</v>
      </c>
      <c r="P10" s="11">
        <f t="shared" si="3"/>
        <v>273539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238630</v>
      </c>
      <c r="C12" s="17">
        <f t="shared" si="4"/>
        <v>324479</v>
      </c>
      <c r="D12" s="17">
        <f t="shared" si="4"/>
        <v>293993</v>
      </c>
      <c r="E12" s="17">
        <f>SUM(E13:E15)</f>
        <v>42486</v>
      </c>
      <c r="F12" s="17">
        <f>SUM(F13:F15)</f>
        <v>124355</v>
      </c>
      <c r="G12" s="17">
        <f t="shared" si="4"/>
        <v>208552</v>
      </c>
      <c r="H12" s="17">
        <f t="shared" si="4"/>
        <v>160443</v>
      </c>
      <c r="I12" s="17">
        <f t="shared" si="4"/>
        <v>121294</v>
      </c>
      <c r="J12" s="17">
        <f t="shared" si="4"/>
        <v>67900</v>
      </c>
      <c r="K12" s="17">
        <f t="shared" si="4"/>
        <v>69049</v>
      </c>
      <c r="L12" s="17">
        <f t="shared" si="4"/>
        <v>131093</v>
      </c>
      <c r="M12" s="17">
        <f t="shared" si="4"/>
        <v>199196</v>
      </c>
      <c r="N12" s="17">
        <f t="shared" si="4"/>
        <v>67291</v>
      </c>
      <c r="O12" s="17">
        <f t="shared" si="4"/>
        <v>154238</v>
      </c>
      <c r="P12" s="11">
        <f t="shared" si="3"/>
        <v>2202999</v>
      </c>
      <c r="Q12"/>
      <c r="R12"/>
      <c r="S12"/>
    </row>
    <row r="13" spans="1:19" s="58" customFormat="1" ht="17.25" customHeight="1">
      <c r="A13" s="63" t="s">
        <v>12</v>
      </c>
      <c r="B13" s="64">
        <v>107902</v>
      </c>
      <c r="C13" s="64">
        <v>155256</v>
      </c>
      <c r="D13" s="64">
        <v>145569</v>
      </c>
      <c r="E13" s="64">
        <v>22359</v>
      </c>
      <c r="F13" s="64">
        <v>62251</v>
      </c>
      <c r="G13" s="64">
        <v>99990</v>
      </c>
      <c r="H13" s="64">
        <v>74755</v>
      </c>
      <c r="I13" s="64">
        <v>60586</v>
      </c>
      <c r="J13" s="64">
        <v>30957</v>
      </c>
      <c r="K13" s="64">
        <v>31932</v>
      </c>
      <c r="L13" s="64">
        <v>61531</v>
      </c>
      <c r="M13" s="64">
        <v>89166</v>
      </c>
      <c r="N13" s="64">
        <v>28229</v>
      </c>
      <c r="O13" s="64">
        <v>68995</v>
      </c>
      <c r="P13" s="11">
        <f t="shared" si="3"/>
        <v>1039478</v>
      </c>
      <c r="Q13" s="65"/>
      <c r="R13" s="66"/>
      <c r="S13"/>
    </row>
    <row r="14" spans="1:19" s="58" customFormat="1" ht="17.25" customHeight="1">
      <c r="A14" s="63" t="s">
        <v>13</v>
      </c>
      <c r="B14" s="64">
        <v>116484</v>
      </c>
      <c r="C14" s="64">
        <v>146510</v>
      </c>
      <c r="D14" s="64">
        <v>132129</v>
      </c>
      <c r="E14" s="64">
        <v>16910</v>
      </c>
      <c r="F14" s="64">
        <v>56709</v>
      </c>
      <c r="G14" s="64">
        <v>96335</v>
      </c>
      <c r="H14" s="64">
        <v>77186</v>
      </c>
      <c r="I14" s="64">
        <v>55022</v>
      </c>
      <c r="J14" s="64">
        <v>33821</v>
      </c>
      <c r="K14" s="64">
        <v>33747</v>
      </c>
      <c r="L14" s="64">
        <v>64858</v>
      </c>
      <c r="M14" s="64">
        <v>99760</v>
      </c>
      <c r="N14" s="64">
        <v>30132</v>
      </c>
      <c r="O14" s="64">
        <v>73840</v>
      </c>
      <c r="P14" s="11">
        <f t="shared" si="3"/>
        <v>1033443</v>
      </c>
      <c r="Q14" s="65"/>
      <c r="R14"/>
      <c r="S14"/>
    </row>
    <row r="15" spans="1:19" ht="17.25" customHeight="1">
      <c r="A15" s="14" t="s">
        <v>14</v>
      </c>
      <c r="B15" s="13">
        <v>14244</v>
      </c>
      <c r="C15" s="13">
        <v>22713</v>
      </c>
      <c r="D15" s="13">
        <v>16295</v>
      </c>
      <c r="E15" s="13">
        <v>3217</v>
      </c>
      <c r="F15" s="13">
        <v>5395</v>
      </c>
      <c r="G15" s="13">
        <v>12227</v>
      </c>
      <c r="H15" s="13">
        <v>8502</v>
      </c>
      <c r="I15" s="13">
        <v>5686</v>
      </c>
      <c r="J15" s="13">
        <v>3122</v>
      </c>
      <c r="K15" s="13">
        <v>3370</v>
      </c>
      <c r="L15" s="13">
        <v>4704</v>
      </c>
      <c r="M15" s="13">
        <v>10270</v>
      </c>
      <c r="N15" s="13">
        <v>8930</v>
      </c>
      <c r="O15" s="13">
        <v>11403</v>
      </c>
      <c r="P15" s="11">
        <f t="shared" si="3"/>
        <v>130078</v>
      </c>
      <c r="Q15"/>
      <c r="R15"/>
      <c r="S15"/>
    </row>
    <row r="16" spans="1:16" ht="17.25" customHeight="1">
      <c r="A16" s="15" t="s">
        <v>27</v>
      </c>
      <c r="B16" s="13">
        <f>B17+B18+B19</f>
        <v>12989</v>
      </c>
      <c r="C16" s="13">
        <f aca="true" t="shared" si="5" ref="C16:O16">C17+C18+C19</f>
        <v>18512</v>
      </c>
      <c r="D16" s="13">
        <f t="shared" si="5"/>
        <v>15865</v>
      </c>
      <c r="E16" s="13">
        <f>E17+E18+E19</f>
        <v>2699</v>
      </c>
      <c r="F16" s="13">
        <f>F17+F18+F19</f>
        <v>7216</v>
      </c>
      <c r="G16" s="13">
        <f t="shared" si="5"/>
        <v>11198</v>
      </c>
      <c r="H16" s="13">
        <f t="shared" si="5"/>
        <v>9476</v>
      </c>
      <c r="I16" s="13">
        <f t="shared" si="5"/>
        <v>8178</v>
      </c>
      <c r="J16" s="13">
        <f t="shared" si="5"/>
        <v>4956</v>
      </c>
      <c r="K16" s="13">
        <f t="shared" si="5"/>
        <v>4166</v>
      </c>
      <c r="L16" s="13">
        <f t="shared" si="5"/>
        <v>9322</v>
      </c>
      <c r="M16" s="13">
        <f t="shared" si="5"/>
        <v>12395</v>
      </c>
      <c r="N16" s="13">
        <f t="shared" si="5"/>
        <v>5002</v>
      </c>
      <c r="O16" s="13">
        <f t="shared" si="5"/>
        <v>7591</v>
      </c>
      <c r="P16" s="11">
        <f t="shared" si="3"/>
        <v>129565</v>
      </c>
    </row>
    <row r="17" spans="1:19" ht="17.25" customHeight="1">
      <c r="A17" s="14" t="s">
        <v>28</v>
      </c>
      <c r="B17" s="13">
        <v>12971</v>
      </c>
      <c r="C17" s="13">
        <v>18502</v>
      </c>
      <c r="D17" s="13">
        <v>15848</v>
      </c>
      <c r="E17" s="13">
        <v>2692</v>
      </c>
      <c r="F17" s="13">
        <v>7209</v>
      </c>
      <c r="G17" s="13">
        <v>11188</v>
      </c>
      <c r="H17" s="13">
        <v>9463</v>
      </c>
      <c r="I17" s="13">
        <v>8168</v>
      </c>
      <c r="J17" s="13">
        <v>4951</v>
      </c>
      <c r="K17" s="13">
        <v>4161</v>
      </c>
      <c r="L17" s="13">
        <v>9302</v>
      </c>
      <c r="M17" s="13">
        <v>12380</v>
      </c>
      <c r="N17" s="13">
        <v>4997</v>
      </c>
      <c r="O17" s="13">
        <v>7580</v>
      </c>
      <c r="P17" s="11">
        <f t="shared" si="3"/>
        <v>129412</v>
      </c>
      <c r="Q17"/>
      <c r="R17"/>
      <c r="S17"/>
    </row>
    <row r="18" spans="1:19" ht="17.25" customHeight="1">
      <c r="A18" s="14" t="s">
        <v>29</v>
      </c>
      <c r="B18" s="13">
        <v>7</v>
      </c>
      <c r="C18" s="13">
        <v>5</v>
      </c>
      <c r="D18" s="13">
        <v>6</v>
      </c>
      <c r="E18" s="13">
        <v>7</v>
      </c>
      <c r="F18" s="13">
        <v>1</v>
      </c>
      <c r="G18" s="13">
        <v>4</v>
      </c>
      <c r="H18" s="13">
        <v>8</v>
      </c>
      <c r="I18" s="13">
        <v>7</v>
      </c>
      <c r="J18" s="13">
        <v>2</v>
      </c>
      <c r="K18" s="13">
        <v>5</v>
      </c>
      <c r="L18" s="13">
        <v>6</v>
      </c>
      <c r="M18" s="13">
        <v>12</v>
      </c>
      <c r="N18" s="13">
        <v>2</v>
      </c>
      <c r="O18" s="13">
        <v>10</v>
      </c>
      <c r="P18" s="11">
        <f t="shared" si="3"/>
        <v>82</v>
      </c>
      <c r="Q18"/>
      <c r="R18"/>
      <c r="S18"/>
    </row>
    <row r="19" spans="1:19" ht="17.25" customHeight="1">
      <c r="A19" s="14" t="s">
        <v>30</v>
      </c>
      <c r="B19" s="13">
        <v>11</v>
      </c>
      <c r="C19" s="13">
        <v>5</v>
      </c>
      <c r="D19" s="13">
        <v>11</v>
      </c>
      <c r="E19" s="13">
        <v>0</v>
      </c>
      <c r="F19" s="13">
        <v>6</v>
      </c>
      <c r="G19" s="13">
        <v>6</v>
      </c>
      <c r="H19" s="13">
        <v>5</v>
      </c>
      <c r="I19" s="13">
        <v>3</v>
      </c>
      <c r="J19" s="13">
        <v>3</v>
      </c>
      <c r="K19" s="13">
        <v>0</v>
      </c>
      <c r="L19" s="13">
        <v>14</v>
      </c>
      <c r="M19" s="13">
        <v>3</v>
      </c>
      <c r="N19" s="13">
        <v>3</v>
      </c>
      <c r="O19" s="13">
        <v>1</v>
      </c>
      <c r="P19" s="11">
        <f t="shared" si="3"/>
        <v>71</v>
      </c>
      <c r="Q19"/>
      <c r="R19"/>
      <c r="S19"/>
    </row>
    <row r="20" spans="1:19" ht="17.25" customHeight="1">
      <c r="A20" s="16" t="s">
        <v>15</v>
      </c>
      <c r="B20" s="11">
        <f>+B21+B22+B23</f>
        <v>166551</v>
      </c>
      <c r="C20" s="11">
        <f aca="true" t="shared" si="6" ref="C20:O20">+C21+C22+C23</f>
        <v>195955</v>
      </c>
      <c r="D20" s="11">
        <f t="shared" si="6"/>
        <v>205042</v>
      </c>
      <c r="E20" s="11">
        <f>+E21+E22+E23</f>
        <v>32029</v>
      </c>
      <c r="F20" s="11">
        <f>+F21+F22+F23</f>
        <v>81837</v>
      </c>
      <c r="G20" s="11">
        <f t="shared" si="6"/>
        <v>126185</v>
      </c>
      <c r="H20" s="11">
        <f t="shared" si="6"/>
        <v>97981</v>
      </c>
      <c r="I20" s="11">
        <f t="shared" si="6"/>
        <v>110463</v>
      </c>
      <c r="J20" s="11">
        <f t="shared" si="6"/>
        <v>51223</v>
      </c>
      <c r="K20" s="11">
        <f t="shared" si="6"/>
        <v>50216</v>
      </c>
      <c r="L20" s="11">
        <f t="shared" si="6"/>
        <v>118767</v>
      </c>
      <c r="M20" s="11">
        <f t="shared" si="6"/>
        <v>158674</v>
      </c>
      <c r="N20" s="11">
        <f t="shared" si="6"/>
        <v>49039</v>
      </c>
      <c r="O20" s="11">
        <f t="shared" si="6"/>
        <v>83374</v>
      </c>
      <c r="P20" s="11">
        <f t="shared" si="3"/>
        <v>1527336</v>
      </c>
      <c r="Q20"/>
      <c r="R20"/>
      <c r="S20"/>
    </row>
    <row r="21" spans="1:19" s="58" customFormat="1" ht="17.25" customHeight="1">
      <c r="A21" s="53" t="s">
        <v>16</v>
      </c>
      <c r="B21" s="64">
        <v>81491</v>
      </c>
      <c r="C21" s="64">
        <v>104743</v>
      </c>
      <c r="D21" s="64">
        <v>112810</v>
      </c>
      <c r="E21" s="64">
        <v>18966</v>
      </c>
      <c r="F21" s="64">
        <v>44557</v>
      </c>
      <c r="G21" s="64">
        <v>67127</v>
      </c>
      <c r="H21" s="64">
        <v>50547</v>
      </c>
      <c r="I21" s="64">
        <v>60054</v>
      </c>
      <c r="J21" s="64">
        <v>25318</v>
      </c>
      <c r="K21" s="64">
        <v>25675</v>
      </c>
      <c r="L21" s="64">
        <v>59564</v>
      </c>
      <c r="M21" s="64">
        <v>76775</v>
      </c>
      <c r="N21" s="64">
        <v>27008</v>
      </c>
      <c r="O21" s="64">
        <v>41913</v>
      </c>
      <c r="P21" s="11">
        <f t="shared" si="3"/>
        <v>796548</v>
      </c>
      <c r="Q21" s="65"/>
      <c r="R21"/>
      <c r="S21"/>
    </row>
    <row r="22" spans="1:19" s="58" customFormat="1" ht="17.25" customHeight="1">
      <c r="A22" s="53" t="s">
        <v>17</v>
      </c>
      <c r="B22" s="64">
        <v>78893</v>
      </c>
      <c r="C22" s="64">
        <v>83225</v>
      </c>
      <c r="D22" s="64">
        <v>85416</v>
      </c>
      <c r="E22" s="64">
        <v>11830</v>
      </c>
      <c r="F22" s="64">
        <v>35032</v>
      </c>
      <c r="G22" s="64">
        <v>54960</v>
      </c>
      <c r="H22" s="64">
        <v>44254</v>
      </c>
      <c r="I22" s="64">
        <v>47323</v>
      </c>
      <c r="J22" s="64">
        <v>24568</v>
      </c>
      <c r="K22" s="64">
        <v>23055</v>
      </c>
      <c r="L22" s="64">
        <v>56285</v>
      </c>
      <c r="M22" s="64">
        <v>76780</v>
      </c>
      <c r="N22" s="64">
        <v>19085</v>
      </c>
      <c r="O22" s="64">
        <v>37882</v>
      </c>
      <c r="P22" s="11">
        <f t="shared" si="3"/>
        <v>678588</v>
      </c>
      <c r="Q22" s="65"/>
      <c r="R22"/>
      <c r="S22"/>
    </row>
    <row r="23" spans="1:19" ht="17.25" customHeight="1">
      <c r="A23" s="12" t="s">
        <v>18</v>
      </c>
      <c r="B23" s="13">
        <v>6167</v>
      </c>
      <c r="C23" s="13">
        <v>7987</v>
      </c>
      <c r="D23" s="13">
        <v>6816</v>
      </c>
      <c r="E23" s="13">
        <v>1233</v>
      </c>
      <c r="F23" s="13">
        <v>2248</v>
      </c>
      <c r="G23" s="13">
        <v>4098</v>
      </c>
      <c r="H23" s="13">
        <v>3180</v>
      </c>
      <c r="I23" s="13">
        <v>3086</v>
      </c>
      <c r="J23" s="13">
        <v>1337</v>
      </c>
      <c r="K23" s="13">
        <v>1486</v>
      </c>
      <c r="L23" s="13">
        <v>2918</v>
      </c>
      <c r="M23" s="13">
        <v>5119</v>
      </c>
      <c r="N23" s="13">
        <v>2946</v>
      </c>
      <c r="O23" s="13">
        <v>3579</v>
      </c>
      <c r="P23" s="11">
        <f t="shared" si="3"/>
        <v>52200</v>
      </c>
      <c r="Q23"/>
      <c r="R23"/>
      <c r="S23"/>
    </row>
    <row r="24" spans="1:19" ht="17.25" customHeight="1">
      <c r="A24" s="16" t="s">
        <v>19</v>
      </c>
      <c r="B24" s="13">
        <f>+B25+B26</f>
        <v>128331</v>
      </c>
      <c r="C24" s="13">
        <f aca="true" t="shared" si="7" ref="C24:O24">+C25+C26</f>
        <v>183846</v>
      </c>
      <c r="D24" s="13">
        <f t="shared" si="7"/>
        <v>194178</v>
      </c>
      <c r="E24" s="13">
        <f>+E25+E26</f>
        <v>31733</v>
      </c>
      <c r="F24" s="13">
        <f>+F25+F26</f>
        <v>88423</v>
      </c>
      <c r="G24" s="13">
        <f t="shared" si="7"/>
        <v>118327</v>
      </c>
      <c r="H24" s="13">
        <f t="shared" si="7"/>
        <v>76388</v>
      </c>
      <c r="I24" s="13">
        <f t="shared" si="7"/>
        <v>58713</v>
      </c>
      <c r="J24" s="13">
        <f t="shared" si="7"/>
        <v>20047</v>
      </c>
      <c r="K24" s="13">
        <f t="shared" si="7"/>
        <v>24864</v>
      </c>
      <c r="L24" s="13">
        <f t="shared" si="7"/>
        <v>55682</v>
      </c>
      <c r="M24" s="13">
        <f t="shared" si="7"/>
        <v>76085</v>
      </c>
      <c r="N24" s="13">
        <f t="shared" si="7"/>
        <v>33606</v>
      </c>
      <c r="O24" s="13">
        <f t="shared" si="7"/>
        <v>61928</v>
      </c>
      <c r="P24" s="11">
        <f t="shared" si="3"/>
        <v>1152151</v>
      </c>
      <c r="Q24" s="44"/>
      <c r="R24"/>
      <c r="S24"/>
    </row>
    <row r="25" spans="1:19" ht="17.25" customHeight="1">
      <c r="A25" s="12" t="s">
        <v>32</v>
      </c>
      <c r="B25" s="13">
        <v>82080</v>
      </c>
      <c r="C25" s="13">
        <v>123593</v>
      </c>
      <c r="D25" s="13">
        <v>130566</v>
      </c>
      <c r="E25" s="13">
        <v>23323</v>
      </c>
      <c r="F25" s="13">
        <v>55583</v>
      </c>
      <c r="G25" s="13">
        <v>81264</v>
      </c>
      <c r="H25" s="13">
        <v>50418</v>
      </c>
      <c r="I25" s="13">
        <v>40583</v>
      </c>
      <c r="J25" s="13">
        <v>14642</v>
      </c>
      <c r="K25" s="13">
        <v>18344</v>
      </c>
      <c r="L25" s="13">
        <v>35616</v>
      </c>
      <c r="M25" s="13">
        <v>52636</v>
      </c>
      <c r="N25" s="13">
        <v>24020</v>
      </c>
      <c r="O25" s="13">
        <v>40705</v>
      </c>
      <c r="P25" s="11">
        <f t="shared" si="3"/>
        <v>773373</v>
      </c>
      <c r="Q25" s="43"/>
      <c r="R25"/>
      <c r="S25"/>
    </row>
    <row r="26" spans="1:19" ht="17.25" customHeight="1">
      <c r="A26" s="12" t="s">
        <v>33</v>
      </c>
      <c r="B26" s="13">
        <v>46251</v>
      </c>
      <c r="C26" s="13">
        <v>60253</v>
      </c>
      <c r="D26" s="13">
        <v>63612</v>
      </c>
      <c r="E26" s="13">
        <v>8410</v>
      </c>
      <c r="F26" s="13">
        <v>32840</v>
      </c>
      <c r="G26" s="13">
        <v>37063</v>
      </c>
      <c r="H26" s="13">
        <v>25970</v>
      </c>
      <c r="I26" s="13">
        <v>18130</v>
      </c>
      <c r="J26" s="13">
        <v>5405</v>
      </c>
      <c r="K26" s="13">
        <v>6520</v>
      </c>
      <c r="L26" s="13">
        <v>20066</v>
      </c>
      <c r="M26" s="13">
        <v>23449</v>
      </c>
      <c r="N26" s="13">
        <v>9586</v>
      </c>
      <c r="O26" s="13">
        <v>21223</v>
      </c>
      <c r="P26" s="11">
        <f t="shared" si="3"/>
        <v>378778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6917</v>
      </c>
      <c r="O27" s="11">
        <v>0</v>
      </c>
      <c r="P27" s="11">
        <f t="shared" si="3"/>
        <v>6917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/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1.055539519952541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1.020138124384452</v>
      </c>
      <c r="I32" s="31">
        <v>0</v>
      </c>
      <c r="J32" s="79">
        <v>1.1056606050992</v>
      </c>
      <c r="K32" s="79">
        <v>1.1920905069959</v>
      </c>
      <c r="L32" s="31">
        <v>0</v>
      </c>
      <c r="M32" s="79">
        <v>1.067969566658071</v>
      </c>
      <c r="N32" s="79">
        <v>1.140110442050221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2072792.65</v>
      </c>
      <c r="C42" s="22">
        <f t="shared" si="10"/>
        <v>2992437.8600000003</v>
      </c>
      <c r="D42" s="22">
        <f t="shared" si="10"/>
        <v>2902265.8299999996</v>
      </c>
      <c r="E42" s="22">
        <f t="shared" si="10"/>
        <v>612081.1</v>
      </c>
      <c r="F42" s="22">
        <f t="shared" si="10"/>
        <v>1051271.4200000002</v>
      </c>
      <c r="G42" s="22">
        <f t="shared" si="10"/>
        <v>1682134.76</v>
      </c>
      <c r="H42" s="22">
        <f t="shared" si="10"/>
        <v>1448096.1900000002</v>
      </c>
      <c r="I42" s="22">
        <f t="shared" si="10"/>
        <v>1072620.93</v>
      </c>
      <c r="J42" s="22">
        <f t="shared" si="10"/>
        <v>567681.1199999999</v>
      </c>
      <c r="K42" s="22">
        <f t="shared" si="10"/>
        <v>601397.0299999999</v>
      </c>
      <c r="L42" s="22">
        <f t="shared" si="10"/>
        <v>923079.7200000001</v>
      </c>
      <c r="M42" s="22">
        <f t="shared" si="10"/>
        <v>1467459.4</v>
      </c>
      <c r="N42" s="22">
        <f t="shared" si="10"/>
        <v>714592.13</v>
      </c>
      <c r="O42" s="22">
        <f t="shared" si="10"/>
        <v>1189033.5599999998</v>
      </c>
      <c r="P42" s="22">
        <f aca="true" t="shared" si="11" ref="P42:P47">SUM(B42:O42)</f>
        <v>19296943.699999996</v>
      </c>
      <c r="Q42"/>
      <c r="R42"/>
      <c r="S42"/>
    </row>
    <row r="43" spans="1:19" ht="17.25" customHeight="1">
      <c r="A43" s="16" t="s">
        <v>59</v>
      </c>
      <c r="B43" s="23">
        <f>SUM(B44:B52)</f>
        <v>2055335.23</v>
      </c>
      <c r="C43" s="23">
        <f aca="true" t="shared" si="12" ref="C43:O43">SUM(C44:C52)</f>
        <v>2968205.8800000004</v>
      </c>
      <c r="D43" s="23">
        <f t="shared" si="12"/>
        <v>2894155.07</v>
      </c>
      <c r="E43" s="23">
        <f t="shared" si="12"/>
        <v>612081.1</v>
      </c>
      <c r="F43" s="23">
        <f t="shared" si="12"/>
        <v>1044019.8200000001</v>
      </c>
      <c r="G43" s="23">
        <f t="shared" si="12"/>
        <v>1659079.74</v>
      </c>
      <c r="H43" s="23">
        <f t="shared" si="12"/>
        <v>1448096.1900000002</v>
      </c>
      <c r="I43" s="23">
        <f t="shared" si="12"/>
        <v>1063881.39</v>
      </c>
      <c r="J43" s="23">
        <f t="shared" si="12"/>
        <v>566108.6099999999</v>
      </c>
      <c r="K43" s="23">
        <f t="shared" si="12"/>
        <v>595744.1699999999</v>
      </c>
      <c r="L43" s="23">
        <f t="shared" si="12"/>
        <v>921614.93</v>
      </c>
      <c r="M43" s="23">
        <f t="shared" si="12"/>
        <v>1458520.41</v>
      </c>
      <c r="N43" s="23">
        <f t="shared" si="12"/>
        <v>710241.74</v>
      </c>
      <c r="O43" s="23">
        <f t="shared" si="12"/>
        <v>1185683.92</v>
      </c>
      <c r="P43" s="23">
        <f t="shared" si="11"/>
        <v>19182768.199999996</v>
      </c>
      <c r="Q43"/>
      <c r="R43"/>
      <c r="S43"/>
    </row>
    <row r="44" spans="1:19" ht="17.25" customHeight="1">
      <c r="A44" s="34" t="s">
        <v>54</v>
      </c>
      <c r="B44" s="23">
        <f>ROUND(B30*B7,2)</f>
        <v>1926765.05</v>
      </c>
      <c r="C44" s="23">
        <f aca="true" t="shared" si="13" ref="C44:O44">ROUND(C30*C7,2)</f>
        <v>2857417.06</v>
      </c>
      <c r="D44" s="23">
        <f t="shared" si="13"/>
        <v>2887769.31</v>
      </c>
      <c r="E44" s="23">
        <f t="shared" si="13"/>
        <v>612081.1</v>
      </c>
      <c r="F44" s="23">
        <f t="shared" si="13"/>
        <v>1041802.78</v>
      </c>
      <c r="G44" s="23">
        <f t="shared" si="13"/>
        <v>1655634.34</v>
      </c>
      <c r="H44" s="23">
        <f t="shared" si="13"/>
        <v>1409310.21</v>
      </c>
      <c r="I44" s="23">
        <f t="shared" si="13"/>
        <v>1060504.47</v>
      </c>
      <c r="J44" s="23">
        <f t="shared" si="13"/>
        <v>526857.44</v>
      </c>
      <c r="K44" s="23">
        <f t="shared" si="13"/>
        <v>518040.99</v>
      </c>
      <c r="L44" s="23">
        <f t="shared" si="13"/>
        <v>919359.37</v>
      </c>
      <c r="M44" s="23">
        <f t="shared" si="13"/>
        <v>1319436.66</v>
      </c>
      <c r="N44" s="23">
        <f t="shared" si="13"/>
        <v>619472.48</v>
      </c>
      <c r="O44" s="23">
        <f t="shared" si="13"/>
        <v>1107472.54</v>
      </c>
      <c r="P44" s="23">
        <f t="shared" si="11"/>
        <v>18461923.799999997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107011.61</v>
      </c>
      <c r="C49" s="35">
        <f>ROUND((C32-1)*C44,2)</f>
        <v>84544.81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28380.86</v>
      </c>
      <c r="I49" s="36">
        <f t="shared" si="14"/>
        <v>0</v>
      </c>
      <c r="J49" s="35">
        <f>ROUND((J32-1)*J44,2)</f>
        <v>55668.08</v>
      </c>
      <c r="K49" s="35">
        <f>ROUND((K32-1)*K44,2)</f>
        <v>99510.76</v>
      </c>
      <c r="L49" s="36">
        <f t="shared" si="14"/>
        <v>0</v>
      </c>
      <c r="M49" s="35">
        <f>ROUND((M32-1)*M44,2)</f>
        <v>89681.54</v>
      </c>
      <c r="N49" s="35">
        <f>ROUND((N32-1)*N44,2)</f>
        <v>86794.56</v>
      </c>
      <c r="O49" s="35">
        <f>ROUND((O32-1)*O44,2)</f>
        <v>74095.83</v>
      </c>
      <c r="P49" s="23">
        <f aca="true" t="shared" si="15" ref="P49:P55">SUM(B49:O49)</f>
        <v>625688.0499999999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-188722.01</v>
      </c>
      <c r="C57" s="35">
        <f t="shared" si="16"/>
        <v>-224368.72</v>
      </c>
      <c r="D57" s="35">
        <f t="shared" si="16"/>
        <v>-202409.55</v>
      </c>
      <c r="E57" s="35">
        <f t="shared" si="16"/>
        <v>-144918.84</v>
      </c>
      <c r="F57" s="35">
        <f t="shared" si="16"/>
        <v>-72832.11</v>
      </c>
      <c r="G57" s="35">
        <f t="shared" si="16"/>
        <v>-218481.26</v>
      </c>
      <c r="H57" s="35">
        <f t="shared" si="16"/>
        <v>-105471.75</v>
      </c>
      <c r="I57" s="35">
        <f t="shared" si="16"/>
        <v>-123446.97</v>
      </c>
      <c r="J57" s="35">
        <f t="shared" si="16"/>
        <v>-42345.8</v>
      </c>
      <c r="K57" s="35">
        <f t="shared" si="16"/>
        <v>-46765.95</v>
      </c>
      <c r="L57" s="35">
        <f t="shared" si="16"/>
        <v>-60857.729999999996</v>
      </c>
      <c r="M57" s="35">
        <f t="shared" si="16"/>
        <v>-106962.04999999999</v>
      </c>
      <c r="N57" s="35">
        <f t="shared" si="16"/>
        <v>-52259.54</v>
      </c>
      <c r="O57" s="35">
        <f t="shared" si="16"/>
        <v>-126029.85</v>
      </c>
      <c r="P57" s="35">
        <f aca="true" t="shared" si="17" ref="P57:P65">SUM(B57:O57)</f>
        <v>-1715872.1300000001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-174870.65</v>
      </c>
      <c r="C58" s="35">
        <f t="shared" si="18"/>
        <v>-204239.94</v>
      </c>
      <c r="D58" s="35">
        <f t="shared" si="18"/>
        <v>-182333.16</v>
      </c>
      <c r="E58" s="35">
        <f t="shared" si="18"/>
        <v>-30125.8</v>
      </c>
      <c r="F58" s="35">
        <f t="shared" si="18"/>
        <v>-62926.2</v>
      </c>
      <c r="G58" s="35">
        <f t="shared" si="18"/>
        <v>-205151.26</v>
      </c>
      <c r="H58" s="35">
        <f t="shared" si="18"/>
        <v>-87913.5</v>
      </c>
      <c r="I58" s="35">
        <f t="shared" si="18"/>
        <v>-115048.79000000001</v>
      </c>
      <c r="J58" s="35">
        <f t="shared" si="18"/>
        <v>-33168.01</v>
      </c>
      <c r="K58" s="35">
        <f t="shared" si="18"/>
        <v>-42848.68</v>
      </c>
      <c r="L58" s="35">
        <f t="shared" si="18"/>
        <v>-52882.28</v>
      </c>
      <c r="M58" s="35">
        <f t="shared" si="18"/>
        <v>-94900.23</v>
      </c>
      <c r="N58" s="35">
        <f t="shared" si="18"/>
        <v>-47355.9</v>
      </c>
      <c r="O58" s="35">
        <f t="shared" si="18"/>
        <v>-117265.3</v>
      </c>
      <c r="P58" s="35">
        <f t="shared" si="17"/>
        <v>-1451029.7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-137836.5</v>
      </c>
      <c r="C59" s="55">
        <f aca="true" t="shared" si="19" ref="C59:O59">-ROUND(C9*$D$3,2)</f>
        <v>-198389.1</v>
      </c>
      <c r="D59" s="55">
        <f t="shared" si="19"/>
        <v>-163000.1</v>
      </c>
      <c r="E59" s="55">
        <f t="shared" si="19"/>
        <v>-30125.8</v>
      </c>
      <c r="F59" s="55">
        <f t="shared" si="19"/>
        <v>-62926.2</v>
      </c>
      <c r="G59" s="55">
        <f t="shared" si="19"/>
        <v>-122175.9</v>
      </c>
      <c r="H59" s="55">
        <v>-87913.5</v>
      </c>
      <c r="I59" s="55">
        <f t="shared" si="19"/>
        <v>-46900.1</v>
      </c>
      <c r="J59" s="55">
        <f t="shared" si="19"/>
        <v>-25236.7</v>
      </c>
      <c r="K59" s="55">
        <f t="shared" si="19"/>
        <v>-31635.1</v>
      </c>
      <c r="L59" s="55">
        <f t="shared" si="19"/>
        <v>-36408.1</v>
      </c>
      <c r="M59" s="55">
        <f t="shared" si="19"/>
        <v>-69191.3</v>
      </c>
      <c r="N59" s="55">
        <f t="shared" si="19"/>
        <v>-47355.9</v>
      </c>
      <c r="O59" s="55">
        <f t="shared" si="19"/>
        <v>-117265.3</v>
      </c>
      <c r="P59" s="55">
        <f t="shared" si="17"/>
        <v>-1176359.5999999999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-8.6</v>
      </c>
      <c r="C61" s="35">
        <v>0</v>
      </c>
      <c r="D61" s="19">
        <v>-25.8</v>
      </c>
      <c r="E61" s="19">
        <v>0</v>
      </c>
      <c r="F61" s="19">
        <v>0</v>
      </c>
      <c r="G61" s="19">
        <v>-51.6</v>
      </c>
      <c r="H61" s="19">
        <v>0</v>
      </c>
      <c r="I61" s="19">
        <v>-137.6</v>
      </c>
      <c r="J61" s="35">
        <v>-3.34</v>
      </c>
      <c r="K61" s="19">
        <v>-4.72</v>
      </c>
      <c r="L61" s="19">
        <v>-6.93</v>
      </c>
      <c r="M61" s="19">
        <v>-10.81</v>
      </c>
      <c r="N61" s="19">
        <v>0</v>
      </c>
      <c r="O61" s="19">
        <v>0</v>
      </c>
      <c r="P61" s="35">
        <f t="shared" si="17"/>
        <v>-249.4</v>
      </c>
      <c r="Q61"/>
      <c r="R61"/>
      <c r="S61"/>
    </row>
    <row r="62" spans="1:19" ht="18.75" customHeight="1">
      <c r="A62" s="12" t="s">
        <v>66</v>
      </c>
      <c r="B62" s="35">
        <v>-4927.8</v>
      </c>
      <c r="C62" s="35">
        <v>-1384.6</v>
      </c>
      <c r="D62" s="19">
        <v>-1565.2</v>
      </c>
      <c r="E62" s="19">
        <v>0</v>
      </c>
      <c r="F62" s="19">
        <v>0</v>
      </c>
      <c r="G62" s="19">
        <v>-2700.4</v>
      </c>
      <c r="H62" s="19">
        <v>0</v>
      </c>
      <c r="I62" s="19">
        <v>-1986.6</v>
      </c>
      <c r="J62" s="35">
        <v>-128.46</v>
      </c>
      <c r="K62" s="19">
        <v>-181.62</v>
      </c>
      <c r="L62" s="19">
        <v>-266.83</v>
      </c>
      <c r="M62" s="19">
        <v>-416.39</v>
      </c>
      <c r="N62" s="19">
        <v>0</v>
      </c>
      <c r="O62" s="19">
        <v>0</v>
      </c>
      <c r="P62" s="35">
        <f t="shared" si="17"/>
        <v>-13557.9</v>
      </c>
      <c r="Q62"/>
      <c r="R62"/>
      <c r="S62"/>
    </row>
    <row r="63" spans="1:19" ht="18.75" customHeight="1">
      <c r="A63" s="12" t="s">
        <v>67</v>
      </c>
      <c r="B63" s="35">
        <v>-32097.75</v>
      </c>
      <c r="C63" s="35">
        <v>-4466.24</v>
      </c>
      <c r="D63" s="19">
        <v>-17742.06</v>
      </c>
      <c r="E63" s="19">
        <v>0</v>
      </c>
      <c r="F63" s="19">
        <v>0</v>
      </c>
      <c r="G63" s="19">
        <v>-80223.36</v>
      </c>
      <c r="H63" s="19">
        <v>0</v>
      </c>
      <c r="I63" s="19">
        <v>-66024.49</v>
      </c>
      <c r="J63" s="35">
        <v>-7799.51</v>
      </c>
      <c r="K63" s="19">
        <v>-11027.24</v>
      </c>
      <c r="L63" s="19">
        <v>-16200.42</v>
      </c>
      <c r="M63" s="19">
        <v>-25281.73</v>
      </c>
      <c r="N63" s="19">
        <v>0</v>
      </c>
      <c r="O63" s="19">
        <v>0</v>
      </c>
      <c r="P63" s="35">
        <f t="shared" si="17"/>
        <v>-260862.80000000005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-20076.39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-13330</v>
      </c>
      <c r="H65" s="35">
        <f t="shared" si="20"/>
        <v>-17558.25</v>
      </c>
      <c r="I65" s="35">
        <f t="shared" si="20"/>
        <v>-8398.18</v>
      </c>
      <c r="J65" s="35">
        <f t="shared" si="20"/>
        <v>-9177.79</v>
      </c>
      <c r="K65" s="35">
        <f t="shared" si="20"/>
        <v>-3917.27</v>
      </c>
      <c r="L65" s="35">
        <f t="shared" si="20"/>
        <v>-7975.45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-264842.43000000005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1884070.64</v>
      </c>
      <c r="C105" s="24">
        <f t="shared" si="22"/>
        <v>2768069.1400000006</v>
      </c>
      <c r="D105" s="24">
        <f t="shared" si="22"/>
        <v>2699856.2799999993</v>
      </c>
      <c r="E105" s="24">
        <f t="shared" si="22"/>
        <v>467162.2599999999</v>
      </c>
      <c r="F105" s="24">
        <f t="shared" si="22"/>
        <v>978439.31</v>
      </c>
      <c r="G105" s="24">
        <f t="shared" si="22"/>
        <v>1463653.5</v>
      </c>
      <c r="H105" s="24">
        <f aca="true" t="shared" si="23" ref="H105:M105">+H106+H107</f>
        <v>1342624.4400000002</v>
      </c>
      <c r="I105" s="24">
        <f t="shared" si="23"/>
        <v>949173.9599999998</v>
      </c>
      <c r="J105" s="24">
        <f t="shared" si="23"/>
        <v>525335.3199999998</v>
      </c>
      <c r="K105" s="24">
        <f t="shared" si="23"/>
        <v>554631.0799999998</v>
      </c>
      <c r="L105" s="24">
        <f t="shared" si="23"/>
        <v>862221.9900000001</v>
      </c>
      <c r="M105" s="24">
        <f t="shared" si="23"/>
        <v>1360497.3499999999</v>
      </c>
      <c r="N105" s="24">
        <f>+N106+N107</f>
        <v>662332.59</v>
      </c>
      <c r="O105" s="24">
        <f>+O106+O107</f>
        <v>1063003.7099999997</v>
      </c>
      <c r="P105" s="41">
        <f t="shared" si="21"/>
        <v>17581071.569999997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1866613.22</v>
      </c>
      <c r="C106" s="24">
        <f t="shared" si="24"/>
        <v>2743837.1600000006</v>
      </c>
      <c r="D106" s="24">
        <f t="shared" si="24"/>
        <v>2691745.5199999996</v>
      </c>
      <c r="E106" s="24">
        <f t="shared" si="24"/>
        <v>467162.2599999999</v>
      </c>
      <c r="F106" s="24">
        <f t="shared" si="24"/>
        <v>971187.7100000001</v>
      </c>
      <c r="G106" s="24">
        <f t="shared" si="24"/>
        <v>1440598.48</v>
      </c>
      <c r="H106" s="24">
        <f t="shared" si="24"/>
        <v>1342624.4400000002</v>
      </c>
      <c r="I106" s="24">
        <f t="shared" si="24"/>
        <v>940434.4199999998</v>
      </c>
      <c r="J106" s="24">
        <f t="shared" si="24"/>
        <v>523762.8099999999</v>
      </c>
      <c r="K106" s="24">
        <f t="shared" si="24"/>
        <v>548978.2199999999</v>
      </c>
      <c r="L106" s="24">
        <f t="shared" si="24"/>
        <v>860757.2000000001</v>
      </c>
      <c r="M106" s="24">
        <f t="shared" si="24"/>
        <v>1351558.3599999999</v>
      </c>
      <c r="N106" s="24">
        <f t="shared" si="24"/>
        <v>657982.2</v>
      </c>
      <c r="O106" s="24">
        <f t="shared" si="24"/>
        <v>1059654.0699999998</v>
      </c>
      <c r="P106" s="41">
        <f t="shared" si="21"/>
        <v>17466896.07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114175.5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17581071.56</v>
      </c>
      <c r="Q113" s="45"/>
    </row>
    <row r="114" spans="1:16" ht="18.75" customHeight="1">
      <c r="A114" s="26" t="s">
        <v>113</v>
      </c>
      <c r="B114" s="27">
        <v>235538.91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235538.91</v>
      </c>
    </row>
    <row r="115" spans="1:16" ht="18.75" customHeight="1">
      <c r="A115" s="26" t="s">
        <v>114</v>
      </c>
      <c r="B115" s="27">
        <v>1648531.72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1648531.72</v>
      </c>
    </row>
    <row r="116" spans="1:16" ht="18.75" customHeight="1">
      <c r="A116" s="26" t="s">
        <v>115</v>
      </c>
      <c r="B116" s="38">
        <v>0</v>
      </c>
      <c r="C116" s="27">
        <v>2768069.14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2768069.14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467162.26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467162.26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978439.31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978439.31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1342624.45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1342624.45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525335.31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525335.31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554631.07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554631.07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1463653.51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1463653.51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949173.96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949173.96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862221.99</v>
      </c>
      <c r="M143" s="38">
        <v>0</v>
      </c>
      <c r="N143" s="38">
        <v>0</v>
      </c>
      <c r="O143" s="38">
        <v>0</v>
      </c>
      <c r="P143" s="39">
        <f t="shared" si="28"/>
        <v>862221.99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2699856.28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2699856.28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1360497.35</v>
      </c>
      <c r="N145" s="71">
        <v>0</v>
      </c>
      <c r="O145" s="71">
        <v>0</v>
      </c>
      <c r="P145" s="39">
        <f t="shared" si="28"/>
        <v>1360497.35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662332.59</v>
      </c>
      <c r="O146" s="71">
        <v>0</v>
      </c>
      <c r="P146" s="39">
        <f>SUM(B146:O146)</f>
        <v>662332.59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1063003.71</v>
      </c>
      <c r="P147" s="76">
        <f>SUM(B147:O147)</f>
        <v>1063003.71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2019-08-15T19:56:04Z</dcterms:modified>
  <cp:category/>
  <cp:version/>
  <cp:contentType/>
  <cp:contentStatus/>
</cp:coreProperties>
</file>