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<sst xmlns="http://schemas.openxmlformats.org/spreadsheetml/2006/main" count="148" uniqueCount="148">
  <si>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</si>
  <si>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</si>
  <si>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</si>
  <si>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</si>
  <si>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</si>
  <si>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</si>
  <si>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</si>
  <si>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</si>
  <si>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</si>
  <si>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</si>
  <si>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</si>
  <si>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</si>
  <si>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</si>
  <si>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</si>
  <si>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</si>
  <si>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</si>
  <si>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</si>
  <si>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</si>
  <si>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</si>
  <si>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</si>
  <si>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</si>
  <si>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</si>
  <si>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</si>
  <si>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</si>
  <si>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</si>
  <si>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</si>
  <si>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</si>
  <si>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</si>
  <si>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</si>
  <si>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</si>
  <si>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</si>
  <si>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</si>
  <si>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</si>
  <si>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</si>
  <si>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</si>
  <si>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</si>
  <si>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</si>
  <si>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</si>
  <si>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</si>
  <si>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</si>
  <si>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</si>
  <si>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</si>
  <si>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</si>
  <si>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</si>
  <si>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</si>
  <si>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</si>
  <si>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</si>
  <si>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</si>
  <si>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</si>
  <si>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</si>
  <si>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</si>
  <si>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</si>
  <si>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</si>
  <si>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</si>
  <si>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</si>
  <si>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</si>
  <si>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</si>
  <si>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</si>
  <si>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</si>
  <si>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</si>
  <si>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</si>
  <si>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</si>
  <si>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</si>
  <si>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</si>
  <si>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</si>
  <si>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</si>
  <si>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</si>
  <si>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</si>
  <si>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</si>
  <si>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</si>
  <si>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</si>
  <si>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</si>
  <si>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</si>
  <si>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</si>
  <si>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</si>
  <si>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</si>
  <si>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</si>
  <si>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</si>
  <si>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</si>
  <si>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</si>
  <si>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</si>
  <si>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</si>
  <si>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</si>
  <si>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</si>
  <si>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</si>
  <si>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</si>
  <si>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</si>
  <si>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</si>
  <si>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</si>
  <si>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</si>
  <si>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</si>
  <si>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</si>
  <si>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</si>
  <si>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</si>
  <si>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</si>
  <si>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</si>
  <si>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</si>
  <si>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</si>
  <si>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</si>
  <si>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</si>
  <si>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</si>
  <si>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</si>
  <si>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</si>
  <si>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</si>
  <si>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</si>
  <si>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</si>
  <si>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</si>
  <si>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</si>
  <si>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</si>
  <si>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</si>
  <si>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</si>
  <si>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</si>
  <si>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</si>
  <si>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</si>
  <si>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</si>
  <si>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</si>
  <si>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</si>
  <si>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</si>
  <si>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</si>
  <si>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</si>
  <si>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</si>
  <si>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</si>
  <si>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</si>
  <si>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</si>
  <si>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</si>
  <si>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</si>
  <si>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</si>
  <si>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</si>
  <si>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</si>
  <si>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</si>
  <si>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</si>
  <si>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</si>
  <si>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</si>
  <si>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</si>
  <si>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</si>
  <si>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</si>
  <si>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</si>
  <si>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</si>
  <si>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</si>
  <si>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</si>
  <si>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</si>
  <si>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</si>
  <si>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</si>
  <si>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</si>
  <si>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</si>
  <si>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21/09/18 - VENCIMENTO 28/09/18</t>
  </si>
  <si>
    <t>7.3. Revisão de Remuneração pelo Transporte Coletivo ¹</t>
  </si>
  <si>
    <t>¹ Rede da madrugada de ago/18.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</si>
</sst>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588164</v>
      </c>
      <c r="C7" s="9">
        <f t="shared" si="0"/>
        <v>781823</v>
      </c>
      <c r="D7" s="9">
        <f t="shared" si="0"/>
        <v>779446</v>
      </c>
      <c r="E7" s="9">
        <f t="shared" si="0"/>
        <v>518226</v>
      </c>
      <c r="F7" s="9">
        <f t="shared" si="0"/>
        <v>450481</v>
      </c>
      <c r="G7" s="9">
        <f t="shared" si="0"/>
        <v>1185072</v>
      </c>
      <c r="H7" s="9">
        <f t="shared" si="0"/>
        <v>536281</v>
      </c>
      <c r="I7" s="9">
        <f t="shared" si="0"/>
        <v>121256</v>
      </c>
      <c r="J7" s="9">
        <f t="shared" si="0"/>
        <v>319558</v>
      </c>
      <c r="K7" s="9">
        <f t="shared" si="0"/>
        <v>264898</v>
      </c>
      <c r="L7" s="9">
        <f t="shared" si="0"/>
        <v>5545205</v>
      </c>
      <c r="M7" s="49"/>
    </row>
    <row r="8" spans="1:12" ht="17.25" customHeight="1">
      <c r="A8" s="10" t="s">
        <v>38</v>
      </c>
      <c r="B8" s="11">
        <f>B9+B12+B16</f>
        <v>285134</v>
      </c>
      <c r="C8" s="11">
        <f aca="true" t="shared" si="1" ref="C8:K8">C9+C12+C16</f>
        <v>387187</v>
      </c>
      <c r="D8" s="11">
        <f t="shared" si="1"/>
        <v>359770</v>
      </c>
      <c r="E8" s="11">
        <f t="shared" si="1"/>
        <v>260182</v>
      </c>
      <c r="F8" s="11">
        <f t="shared" si="1"/>
        <v>206351</v>
      </c>
      <c r="G8" s="11">
        <f t="shared" si="1"/>
        <v>570976</v>
      </c>
      <c r="H8" s="11">
        <f t="shared" si="1"/>
        <v>285238</v>
      </c>
      <c r="I8" s="11">
        <f t="shared" si="1"/>
        <v>54625</v>
      </c>
      <c r="J8" s="11">
        <f t="shared" si="1"/>
        <v>147628</v>
      </c>
      <c r="K8" s="11">
        <f t="shared" si="1"/>
        <v>133148</v>
      </c>
      <c r="L8" s="11">
        <f aca="true" t="shared" si="2" ref="L8:L29">SUM(B8:K8)</f>
        <v>2690239</v>
      </c>
    </row>
    <row r="9" spans="1:12" ht="17.25" customHeight="1">
      <c r="A9" s="15" t="s">
        <v>16</v>
      </c>
      <c r="B9" s="13">
        <f>+B10+B11</f>
        <v>35990</v>
      </c>
      <c r="C9" s="13">
        <f aca="true" t="shared" si="3" ref="C9:K9">+C10+C11</f>
        <v>50973</v>
      </c>
      <c r="D9" s="13">
        <f t="shared" si="3"/>
        <v>43127</v>
      </c>
      <c r="E9" s="13">
        <f t="shared" si="3"/>
        <v>32966</v>
      </c>
      <c r="F9" s="13">
        <f t="shared" si="3"/>
        <v>20303</v>
      </c>
      <c r="G9" s="13">
        <f t="shared" si="3"/>
        <v>46753</v>
      </c>
      <c r="H9" s="13">
        <f t="shared" si="3"/>
        <v>42625</v>
      </c>
      <c r="I9" s="13">
        <f t="shared" si="3"/>
        <v>7749</v>
      </c>
      <c r="J9" s="13">
        <f t="shared" si="3"/>
        <v>16697</v>
      </c>
      <c r="K9" s="13">
        <f t="shared" si="3"/>
        <v>15250</v>
      </c>
      <c r="L9" s="11">
        <f t="shared" si="2"/>
        <v>312433</v>
      </c>
    </row>
    <row r="10" spans="1:12" ht="17.25" customHeight="1">
      <c r="A10" s="29" t="s">
        <v>17</v>
      </c>
      <c r="B10" s="13">
        <v>35990</v>
      </c>
      <c r="C10" s="13">
        <v>50973</v>
      </c>
      <c r="D10" s="13">
        <v>43127</v>
      </c>
      <c r="E10" s="13">
        <v>32966</v>
      </c>
      <c r="F10" s="13">
        <v>20303</v>
      </c>
      <c r="G10" s="13">
        <v>46753</v>
      </c>
      <c r="H10" s="13">
        <v>42625</v>
      </c>
      <c r="I10" s="13">
        <v>7749</v>
      </c>
      <c r="J10" s="13">
        <v>16697</v>
      </c>
      <c r="K10" s="13">
        <v>15250</v>
      </c>
      <c r="L10" s="11">
        <f t="shared" si="2"/>
        <v>312433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236956</v>
      </c>
      <c r="C12" s="17">
        <f t="shared" si="4"/>
        <v>318917</v>
      </c>
      <c r="D12" s="17">
        <f t="shared" si="4"/>
        <v>301267</v>
      </c>
      <c r="E12" s="17">
        <f t="shared" si="4"/>
        <v>216259</v>
      </c>
      <c r="F12" s="17">
        <f t="shared" si="4"/>
        <v>174473</v>
      </c>
      <c r="G12" s="17">
        <f t="shared" si="4"/>
        <v>493929</v>
      </c>
      <c r="H12" s="17">
        <f t="shared" si="4"/>
        <v>230361</v>
      </c>
      <c r="I12" s="17">
        <f t="shared" si="4"/>
        <v>44181</v>
      </c>
      <c r="J12" s="17">
        <f t="shared" si="4"/>
        <v>124493</v>
      </c>
      <c r="K12" s="17">
        <f t="shared" si="4"/>
        <v>111716</v>
      </c>
      <c r="L12" s="11">
        <f t="shared" si="2"/>
        <v>2252552</v>
      </c>
    </row>
    <row r="13" spans="1:14" s="67" customFormat="1" ht="17.25" customHeight="1">
      <c r="A13" s="74" t="s">
        <v>19</v>
      </c>
      <c r="B13" s="75">
        <v>112146</v>
      </c>
      <c r="C13" s="75">
        <v>159085</v>
      </c>
      <c r="D13" s="75">
        <v>155976</v>
      </c>
      <c r="E13" s="75">
        <v>106587</v>
      </c>
      <c r="F13" s="75">
        <v>87490</v>
      </c>
      <c r="G13" s="75">
        <v>230407</v>
      </c>
      <c r="H13" s="75">
        <v>102616</v>
      </c>
      <c r="I13" s="75">
        <v>23600</v>
      </c>
      <c r="J13" s="75">
        <v>64478</v>
      </c>
      <c r="K13" s="75">
        <v>53046</v>
      </c>
      <c r="L13" s="76">
        <f t="shared" si="2"/>
        <v>1095431</v>
      </c>
      <c r="M13" s="77"/>
      <c r="N13" s="78"/>
    </row>
    <row r="14" spans="1:13" s="67" customFormat="1" ht="17.25" customHeight="1">
      <c r="A14" s="74" t="s">
        <v>20</v>
      </c>
      <c r="B14" s="75">
        <v>108287</v>
      </c>
      <c r="C14" s="75">
        <v>135340</v>
      </c>
      <c r="D14" s="75">
        <v>127485</v>
      </c>
      <c r="E14" s="75">
        <v>94181</v>
      </c>
      <c r="F14" s="75">
        <v>76867</v>
      </c>
      <c r="G14" s="75">
        <v>236773</v>
      </c>
      <c r="H14" s="75">
        <v>104465</v>
      </c>
      <c r="I14" s="75">
        <v>16569</v>
      </c>
      <c r="J14" s="75">
        <v>53687</v>
      </c>
      <c r="K14" s="75">
        <v>52117</v>
      </c>
      <c r="L14" s="76">
        <f t="shared" si="2"/>
        <v>1005771</v>
      </c>
      <c r="M14" s="77"/>
    </row>
    <row r="15" spans="1:12" ht="17.25" customHeight="1">
      <c r="A15" s="14" t="s">
        <v>21</v>
      </c>
      <c r="B15" s="13">
        <v>16523</v>
      </c>
      <c r="C15" s="13">
        <v>24492</v>
      </c>
      <c r="D15" s="13">
        <v>17806</v>
      </c>
      <c r="E15" s="13">
        <v>15491</v>
      </c>
      <c r="F15" s="13">
        <v>10116</v>
      </c>
      <c r="G15" s="13">
        <v>26749</v>
      </c>
      <c r="H15" s="13">
        <v>23280</v>
      </c>
      <c r="I15" s="13">
        <v>4012</v>
      </c>
      <c r="J15" s="13">
        <v>6328</v>
      </c>
      <c r="K15" s="13">
        <v>6553</v>
      </c>
      <c r="L15" s="11">
        <f t="shared" si="2"/>
        <v>151350</v>
      </c>
    </row>
    <row r="16" spans="1:12" ht="17.25" customHeight="1">
      <c r="A16" s="15" t="s">
        <v>34</v>
      </c>
      <c r="B16" s="13">
        <f>B17+B18+B19</f>
        <v>12188</v>
      </c>
      <c r="C16" s="13">
        <f aca="true" t="shared" si="5" ref="C16:K16">C17+C18+C19</f>
        <v>17297</v>
      </c>
      <c r="D16" s="13">
        <f t="shared" si="5"/>
        <v>15376</v>
      </c>
      <c r="E16" s="13">
        <f t="shared" si="5"/>
        <v>10957</v>
      </c>
      <c r="F16" s="13">
        <f t="shared" si="5"/>
        <v>11575</v>
      </c>
      <c r="G16" s="13">
        <f t="shared" si="5"/>
        <v>30294</v>
      </c>
      <c r="H16" s="13">
        <f t="shared" si="5"/>
        <v>12252</v>
      </c>
      <c r="I16" s="13">
        <f t="shared" si="5"/>
        <v>2695</v>
      </c>
      <c r="J16" s="13">
        <f t="shared" si="5"/>
        <v>6438</v>
      </c>
      <c r="K16" s="13">
        <f t="shared" si="5"/>
        <v>6182</v>
      </c>
      <c r="L16" s="11">
        <f t="shared" si="2"/>
        <v>125254</v>
      </c>
    </row>
    <row r="17" spans="1:12" ht="17.25" customHeight="1">
      <c r="A17" s="14" t="s">
        <v>35</v>
      </c>
      <c r="B17" s="13">
        <v>12154</v>
      </c>
      <c r="C17" s="13">
        <v>17265</v>
      </c>
      <c r="D17" s="13">
        <v>15350</v>
      </c>
      <c r="E17" s="13">
        <v>10933</v>
      </c>
      <c r="F17" s="13">
        <v>11558</v>
      </c>
      <c r="G17" s="13">
        <v>30247</v>
      </c>
      <c r="H17" s="13">
        <v>12222</v>
      </c>
      <c r="I17" s="13">
        <v>2695</v>
      </c>
      <c r="J17" s="13">
        <v>6423</v>
      </c>
      <c r="K17" s="13">
        <v>6161</v>
      </c>
      <c r="L17" s="11">
        <f t="shared" si="2"/>
        <v>125008</v>
      </c>
    </row>
    <row r="18" spans="1:12" ht="17.25" customHeight="1">
      <c r="A18" s="14" t="s">
        <v>36</v>
      </c>
      <c r="B18" s="13">
        <v>19</v>
      </c>
      <c r="C18" s="13">
        <v>21</v>
      </c>
      <c r="D18" s="13">
        <v>22</v>
      </c>
      <c r="E18" s="13">
        <v>18</v>
      </c>
      <c r="F18" s="13">
        <v>10</v>
      </c>
      <c r="G18" s="13">
        <v>34</v>
      </c>
      <c r="H18" s="13">
        <v>22</v>
      </c>
      <c r="I18" s="13">
        <v>0</v>
      </c>
      <c r="J18" s="13">
        <v>5</v>
      </c>
      <c r="K18" s="13">
        <v>15</v>
      </c>
      <c r="L18" s="11">
        <f t="shared" si="2"/>
        <v>166</v>
      </c>
    </row>
    <row r="19" spans="1:12" ht="17.25" customHeight="1">
      <c r="A19" s="14" t="s">
        <v>37</v>
      </c>
      <c r="B19" s="13">
        <v>15</v>
      </c>
      <c r="C19" s="13">
        <v>11</v>
      </c>
      <c r="D19" s="13">
        <v>4</v>
      </c>
      <c r="E19" s="13">
        <v>6</v>
      </c>
      <c r="F19" s="13">
        <v>7</v>
      </c>
      <c r="G19" s="13">
        <v>13</v>
      </c>
      <c r="H19" s="13">
        <v>8</v>
      </c>
      <c r="I19" s="13">
        <v>0</v>
      </c>
      <c r="J19" s="13">
        <v>10</v>
      </c>
      <c r="K19" s="13">
        <v>6</v>
      </c>
      <c r="L19" s="11">
        <f t="shared" si="2"/>
        <v>80</v>
      </c>
    </row>
    <row r="20" spans="1:12" ht="17.25" customHeight="1">
      <c r="A20" s="16" t="s">
        <v>22</v>
      </c>
      <c r="B20" s="11">
        <f>+B21+B22+B23</f>
        <v>167820</v>
      </c>
      <c r="C20" s="11">
        <f aca="true" t="shared" si="6" ref="C20:K20">+C21+C22+C23</f>
        <v>197497</v>
      </c>
      <c r="D20" s="11">
        <f t="shared" si="6"/>
        <v>215500</v>
      </c>
      <c r="E20" s="11">
        <f t="shared" si="6"/>
        <v>134627</v>
      </c>
      <c r="F20" s="11">
        <f t="shared" si="6"/>
        <v>146304</v>
      </c>
      <c r="G20" s="11">
        <f t="shared" si="6"/>
        <v>406091</v>
      </c>
      <c r="H20" s="11">
        <f t="shared" si="6"/>
        <v>137979</v>
      </c>
      <c r="I20" s="11">
        <f t="shared" si="6"/>
        <v>33589</v>
      </c>
      <c r="J20" s="11">
        <f t="shared" si="6"/>
        <v>83251</v>
      </c>
      <c r="K20" s="11">
        <f t="shared" si="6"/>
        <v>71307</v>
      </c>
      <c r="L20" s="11">
        <f t="shared" si="2"/>
        <v>1593965</v>
      </c>
    </row>
    <row r="21" spans="1:13" s="67" customFormat="1" ht="17.25" customHeight="1">
      <c r="A21" s="60" t="s">
        <v>23</v>
      </c>
      <c r="B21" s="75">
        <v>89444</v>
      </c>
      <c r="C21" s="75">
        <v>115376</v>
      </c>
      <c r="D21" s="75">
        <v>127841</v>
      </c>
      <c r="E21" s="75">
        <v>76700</v>
      </c>
      <c r="F21" s="75">
        <v>83416</v>
      </c>
      <c r="G21" s="75">
        <v>210480</v>
      </c>
      <c r="H21" s="75">
        <v>75503</v>
      </c>
      <c r="I21" s="75">
        <v>20540</v>
      </c>
      <c r="J21" s="75">
        <v>48690</v>
      </c>
      <c r="K21" s="75">
        <v>38090</v>
      </c>
      <c r="L21" s="76">
        <f t="shared" si="2"/>
        <v>886080</v>
      </c>
      <c r="M21" s="77"/>
    </row>
    <row r="22" spans="1:13" s="67" customFormat="1" ht="17.25" customHeight="1">
      <c r="A22" s="60" t="s">
        <v>24</v>
      </c>
      <c r="B22" s="75">
        <v>70910</v>
      </c>
      <c r="C22" s="75">
        <v>73145</v>
      </c>
      <c r="D22" s="75">
        <v>79812</v>
      </c>
      <c r="E22" s="75">
        <v>52542</v>
      </c>
      <c r="F22" s="75">
        <v>58010</v>
      </c>
      <c r="G22" s="75">
        <v>181974</v>
      </c>
      <c r="H22" s="75">
        <v>54924</v>
      </c>
      <c r="I22" s="75">
        <v>11431</v>
      </c>
      <c r="J22" s="75">
        <v>31690</v>
      </c>
      <c r="K22" s="75">
        <v>30606</v>
      </c>
      <c r="L22" s="76">
        <f t="shared" si="2"/>
        <v>645044</v>
      </c>
      <c r="M22" s="77"/>
    </row>
    <row r="23" spans="1:12" ht="17.25" customHeight="1">
      <c r="A23" s="12" t="s">
        <v>25</v>
      </c>
      <c r="B23" s="13">
        <v>7466</v>
      </c>
      <c r="C23" s="13">
        <v>8976</v>
      </c>
      <c r="D23" s="13">
        <v>7847</v>
      </c>
      <c r="E23" s="13">
        <v>5385</v>
      </c>
      <c r="F23" s="13">
        <v>4878</v>
      </c>
      <c r="G23" s="13">
        <v>13637</v>
      </c>
      <c r="H23" s="13">
        <v>7552</v>
      </c>
      <c r="I23" s="13">
        <v>1618</v>
      </c>
      <c r="J23" s="13">
        <v>2871</v>
      </c>
      <c r="K23" s="13">
        <v>2611</v>
      </c>
      <c r="L23" s="11">
        <f t="shared" si="2"/>
        <v>62841</v>
      </c>
    </row>
    <row r="24" spans="1:13" ht="17.25" customHeight="1">
      <c r="A24" s="16" t="s">
        <v>26</v>
      </c>
      <c r="B24" s="13">
        <f>+B25+B26</f>
        <v>135210</v>
      </c>
      <c r="C24" s="13">
        <f aca="true" t="shared" si="7" ref="C24:K24">+C25+C26</f>
        <v>197139</v>
      </c>
      <c r="D24" s="13">
        <f t="shared" si="7"/>
        <v>204176</v>
      </c>
      <c r="E24" s="13">
        <f t="shared" si="7"/>
        <v>123417</v>
      </c>
      <c r="F24" s="13">
        <f t="shared" si="7"/>
        <v>97826</v>
      </c>
      <c r="G24" s="13">
        <f t="shared" si="7"/>
        <v>208005</v>
      </c>
      <c r="H24" s="13">
        <f t="shared" si="7"/>
        <v>106152</v>
      </c>
      <c r="I24" s="13">
        <f t="shared" si="7"/>
        <v>33042</v>
      </c>
      <c r="J24" s="13">
        <f t="shared" si="7"/>
        <v>88679</v>
      </c>
      <c r="K24" s="13">
        <f t="shared" si="7"/>
        <v>60443</v>
      </c>
      <c r="L24" s="11">
        <f t="shared" si="2"/>
        <v>1254089</v>
      </c>
      <c r="M24" s="50"/>
    </row>
    <row r="25" spans="1:13" ht="17.25" customHeight="1">
      <c r="A25" s="12" t="s">
        <v>39</v>
      </c>
      <c r="B25" s="13">
        <v>73290</v>
      </c>
      <c r="C25" s="13">
        <v>110954</v>
      </c>
      <c r="D25" s="13">
        <v>119815</v>
      </c>
      <c r="E25" s="13">
        <v>72999</v>
      </c>
      <c r="F25" s="13">
        <v>52966</v>
      </c>
      <c r="G25" s="13">
        <v>114932</v>
      </c>
      <c r="H25" s="13">
        <v>59227</v>
      </c>
      <c r="I25" s="13">
        <v>21379</v>
      </c>
      <c r="J25" s="13">
        <v>49572</v>
      </c>
      <c r="K25" s="13">
        <v>32393</v>
      </c>
      <c r="L25" s="11">
        <f t="shared" si="2"/>
        <v>707527</v>
      </c>
      <c r="M25" s="49"/>
    </row>
    <row r="26" spans="1:13" ht="17.25" customHeight="1">
      <c r="A26" s="12" t="s">
        <v>40</v>
      </c>
      <c r="B26" s="13">
        <v>61920</v>
      </c>
      <c r="C26" s="13">
        <v>86185</v>
      </c>
      <c r="D26" s="13">
        <v>84361</v>
      </c>
      <c r="E26" s="13">
        <v>50418</v>
      </c>
      <c r="F26" s="13">
        <v>44860</v>
      </c>
      <c r="G26" s="13">
        <v>93073</v>
      </c>
      <c r="H26" s="13">
        <v>46925</v>
      </c>
      <c r="I26" s="13">
        <v>11663</v>
      </c>
      <c r="J26" s="13">
        <v>39107</v>
      </c>
      <c r="K26" s="13">
        <v>28050</v>
      </c>
      <c r="L26" s="11">
        <f t="shared" si="2"/>
        <v>546562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6912</v>
      </c>
      <c r="I27" s="11">
        <v>0</v>
      </c>
      <c r="J27" s="11">
        <v>0</v>
      </c>
      <c r="K27" s="11">
        <v>0</v>
      </c>
      <c r="L27" s="11">
        <f t="shared" si="2"/>
        <v>6912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59</v>
      </c>
      <c r="L29" s="11">
        <f t="shared" si="2"/>
        <v>59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12660.7</v>
      </c>
      <c r="I37" s="19">
        <v>0</v>
      </c>
      <c r="J37" s="19">
        <v>0</v>
      </c>
      <c r="K37" s="19">
        <v>0</v>
      </c>
      <c r="L37" s="23">
        <f>SUM(B37:K37)</f>
        <v>12660.7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1942514.9099999997</v>
      </c>
      <c r="C49" s="22">
        <f aca="true" t="shared" si="11" ref="C49:H49">+C50+C62</f>
        <v>2854122.8200000003</v>
      </c>
      <c r="D49" s="22">
        <f t="shared" si="11"/>
        <v>3167908.6500000004</v>
      </c>
      <c r="E49" s="22">
        <f t="shared" si="11"/>
        <v>1837173.69</v>
      </c>
      <c r="F49" s="22">
        <f t="shared" si="11"/>
        <v>1632131.0099999998</v>
      </c>
      <c r="G49" s="22">
        <f t="shared" si="11"/>
        <v>3490271.46</v>
      </c>
      <c r="H49" s="22">
        <f t="shared" si="11"/>
        <v>1831500.5699999998</v>
      </c>
      <c r="I49" s="22">
        <f>+I50+I62</f>
        <v>632530.59</v>
      </c>
      <c r="J49" s="22">
        <f>+J50+J62</f>
        <v>1085952.04</v>
      </c>
      <c r="K49" s="22">
        <f>+K50+K62</f>
        <v>867289.06</v>
      </c>
      <c r="L49" s="22">
        <f aca="true" t="shared" si="12" ref="L49:L62">SUM(B49:K49)</f>
        <v>19341394.799999997</v>
      </c>
    </row>
    <row r="50" spans="1:12" ht="17.25" customHeight="1">
      <c r="A50" s="16" t="s">
        <v>60</v>
      </c>
      <c r="B50" s="23">
        <f>SUM(B51:B61)</f>
        <v>1925565.5099999998</v>
      </c>
      <c r="C50" s="23">
        <f aca="true" t="shared" si="13" ref="C50:K50">SUM(C51:C61)</f>
        <v>2830587.3600000003</v>
      </c>
      <c r="D50" s="23">
        <f t="shared" si="13"/>
        <v>3143987.45</v>
      </c>
      <c r="E50" s="23">
        <f t="shared" si="13"/>
        <v>1813733.17</v>
      </c>
      <c r="F50" s="23">
        <f t="shared" si="13"/>
        <v>1617736.8699999999</v>
      </c>
      <c r="G50" s="23">
        <f t="shared" si="13"/>
        <v>3466290.14</v>
      </c>
      <c r="H50" s="23">
        <f t="shared" si="13"/>
        <v>1814743.1099999999</v>
      </c>
      <c r="I50" s="23">
        <f t="shared" si="13"/>
        <v>632530.59</v>
      </c>
      <c r="J50" s="23">
        <f t="shared" si="13"/>
        <v>1071973.04</v>
      </c>
      <c r="K50" s="23">
        <f t="shared" si="13"/>
        <v>867289.06</v>
      </c>
      <c r="L50" s="23">
        <f t="shared" si="12"/>
        <v>19184436.299999997</v>
      </c>
    </row>
    <row r="51" spans="1:12" ht="17.25" customHeight="1">
      <c r="A51" s="34" t="s">
        <v>61</v>
      </c>
      <c r="B51" s="23">
        <f aca="true" t="shared" si="14" ref="B51:H51">ROUND(B32*B7,2)</f>
        <v>1854069.38</v>
      </c>
      <c r="C51" s="23">
        <f t="shared" si="14"/>
        <v>2757724.27</v>
      </c>
      <c r="D51" s="23">
        <f t="shared" si="14"/>
        <v>3028381.54</v>
      </c>
      <c r="E51" s="23">
        <f t="shared" si="14"/>
        <v>1750256.49</v>
      </c>
      <c r="F51" s="23">
        <f t="shared" si="14"/>
        <v>1538167.37</v>
      </c>
      <c r="G51" s="23">
        <f t="shared" si="14"/>
        <v>3342377.07</v>
      </c>
      <c r="H51" s="23">
        <f t="shared" si="14"/>
        <v>1734279.13</v>
      </c>
      <c r="I51" s="23">
        <f>ROUND(I32*I7,2)</f>
        <v>631464.87</v>
      </c>
      <c r="J51" s="23">
        <f>ROUND(J32*J7,2)</f>
        <v>1042398.2</v>
      </c>
      <c r="K51" s="23">
        <f>ROUND(K32*K7,2)</f>
        <v>852680.17</v>
      </c>
      <c r="L51" s="23">
        <f t="shared" si="12"/>
        <v>18531798.490000002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12660.7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12660.7</v>
      </c>
    </row>
    <row r="56" spans="1:12" ht="17.25" customHeight="1">
      <c r="A56" s="12" t="s">
        <v>65</v>
      </c>
      <c r="B56" s="19">
        <v>22130.31</v>
      </c>
      <c r="C56" s="19">
        <v>1226.15</v>
      </c>
      <c r="D56" s="19">
        <v>31915.18</v>
      </c>
      <c r="E56" s="19">
        <v>16808.69</v>
      </c>
      <c r="F56" s="19">
        <v>16698.38</v>
      </c>
      <c r="G56" s="19">
        <v>31655.83</v>
      </c>
      <c r="H56" s="19">
        <v>21629.04</v>
      </c>
      <c r="I56" s="19">
        <v>0</v>
      </c>
      <c r="J56" s="19">
        <v>0</v>
      </c>
      <c r="K56" s="19">
        <v>8782.26</v>
      </c>
      <c r="L56" s="19">
        <f t="shared" si="12"/>
        <v>150845.84000000003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16949.4</v>
      </c>
      <c r="C62" s="36">
        <v>23535.46</v>
      </c>
      <c r="D62" s="36">
        <v>23921.2</v>
      </c>
      <c r="E62" s="36">
        <v>23440.52</v>
      </c>
      <c r="F62" s="36">
        <v>14394.14</v>
      </c>
      <c r="G62" s="36">
        <v>23981.32</v>
      </c>
      <c r="H62" s="36">
        <v>16757.46</v>
      </c>
      <c r="I62" s="19">
        <v>0</v>
      </c>
      <c r="J62" s="36">
        <v>13979</v>
      </c>
      <c r="K62" s="19">
        <v>0</v>
      </c>
      <c r="L62" s="36">
        <f t="shared" si="12"/>
        <v>156958.5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148445.93</v>
      </c>
      <c r="C66" s="35">
        <f t="shared" si="15"/>
        <v>513821.47</v>
      </c>
      <c r="D66" s="35">
        <f t="shared" si="15"/>
        <v>467491.14999999997</v>
      </c>
      <c r="E66" s="35">
        <f t="shared" si="15"/>
        <v>449895.83999999997</v>
      </c>
      <c r="F66" s="35">
        <f t="shared" si="15"/>
        <v>26713.21000000002</v>
      </c>
      <c r="G66" s="35">
        <f t="shared" si="15"/>
        <v>-71599.07</v>
      </c>
      <c r="H66" s="35">
        <f t="shared" si="15"/>
        <v>253699.99000000002</v>
      </c>
      <c r="I66" s="35">
        <f t="shared" si="15"/>
        <v>-137255.22999999998</v>
      </c>
      <c r="J66" s="35">
        <f t="shared" si="15"/>
        <v>177701.93</v>
      </c>
      <c r="K66" s="35">
        <f t="shared" si="15"/>
        <v>30686.559999999998</v>
      </c>
      <c r="L66" s="35">
        <f aca="true" t="shared" si="16" ref="L66:L116">SUM(B66:K66)</f>
        <v>1859601.7799999996</v>
      </c>
    </row>
    <row r="67" spans="1:12" ht="18.75" customHeight="1">
      <c r="A67" s="16" t="s">
        <v>73</v>
      </c>
      <c r="B67" s="35">
        <f aca="true" t="shared" si="17" ref="B67:K67">B68+B69+B70+B71+B72+B73</f>
        <v>-190424.73</v>
      </c>
      <c r="C67" s="35">
        <f t="shared" si="17"/>
        <v>-210241.67</v>
      </c>
      <c r="D67" s="35">
        <f t="shared" si="17"/>
        <v>-194148.4</v>
      </c>
      <c r="E67" s="35">
        <f t="shared" si="17"/>
        <v>-217990.76</v>
      </c>
      <c r="F67" s="35">
        <f t="shared" si="17"/>
        <v>-158352.99</v>
      </c>
      <c r="G67" s="35">
        <f t="shared" si="17"/>
        <v>-255133.12</v>
      </c>
      <c r="H67" s="35">
        <f t="shared" si="17"/>
        <v>-170500</v>
      </c>
      <c r="I67" s="35">
        <f t="shared" si="17"/>
        <v>-30996</v>
      </c>
      <c r="J67" s="35">
        <f t="shared" si="17"/>
        <v>-66788</v>
      </c>
      <c r="K67" s="35">
        <f t="shared" si="17"/>
        <v>-61236</v>
      </c>
      <c r="L67" s="35">
        <f t="shared" si="16"/>
        <v>-1555811.67</v>
      </c>
    </row>
    <row r="68" spans="1:13" s="67" customFormat="1" ht="18.75" customHeight="1">
      <c r="A68" s="60" t="s">
        <v>143</v>
      </c>
      <c r="B68" s="63">
        <f>-ROUND(B9*$D$3,2)</f>
        <v>-143960</v>
      </c>
      <c r="C68" s="63">
        <f aca="true" t="shared" si="18" ref="C68:J68">-ROUND(C9*$D$3,2)</f>
        <v>-203892</v>
      </c>
      <c r="D68" s="63">
        <f t="shared" si="18"/>
        <v>-172508</v>
      </c>
      <c r="E68" s="63">
        <f t="shared" si="18"/>
        <v>-131864</v>
      </c>
      <c r="F68" s="63">
        <f t="shared" si="18"/>
        <v>-81212</v>
      </c>
      <c r="G68" s="63">
        <f t="shared" si="18"/>
        <v>-187012</v>
      </c>
      <c r="H68" s="63">
        <f t="shared" si="18"/>
        <v>-170500</v>
      </c>
      <c r="I68" s="63">
        <f t="shared" si="18"/>
        <v>-30996</v>
      </c>
      <c r="J68" s="63">
        <f t="shared" si="18"/>
        <v>-66788</v>
      </c>
      <c r="K68" s="63">
        <f>-ROUND((K9+K29)*$D$3,2)</f>
        <v>-61236</v>
      </c>
      <c r="L68" s="63">
        <f t="shared" si="16"/>
        <v>-1249968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-436</v>
      </c>
      <c r="C70" s="35">
        <v>-336</v>
      </c>
      <c r="D70" s="35">
        <v>-204</v>
      </c>
      <c r="E70" s="35">
        <v>-468</v>
      </c>
      <c r="F70" s="35">
        <v>-472</v>
      </c>
      <c r="G70" s="35">
        <v>-172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-2088</v>
      </c>
    </row>
    <row r="71" spans="1:12" ht="18.75" customHeight="1">
      <c r="A71" s="12" t="s">
        <v>76</v>
      </c>
      <c r="B71" s="35">
        <v>-3332</v>
      </c>
      <c r="C71" s="35">
        <v>-1316</v>
      </c>
      <c r="D71" s="35">
        <v>-1008</v>
      </c>
      <c r="E71" s="35">
        <v>-1652</v>
      </c>
      <c r="F71" s="35">
        <v>-1288</v>
      </c>
      <c r="G71" s="35">
        <v>-916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-9512</v>
      </c>
    </row>
    <row r="72" spans="1:12" ht="18.75" customHeight="1">
      <c r="A72" s="12" t="s">
        <v>77</v>
      </c>
      <c r="B72" s="35">
        <v>-42696.73</v>
      </c>
      <c r="C72" s="35">
        <v>-4697.67</v>
      </c>
      <c r="D72" s="35">
        <v>-20428.4</v>
      </c>
      <c r="E72" s="35">
        <v>-84006.76</v>
      </c>
      <c r="F72" s="35">
        <v>-75380.99</v>
      </c>
      <c r="G72" s="35">
        <v>-67033.12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-294243.67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-30032.91</v>
      </c>
      <c r="C74" s="63">
        <f t="shared" si="19"/>
        <v>-52777.11</v>
      </c>
      <c r="D74" s="35">
        <f t="shared" si="19"/>
        <v>-125325.16</v>
      </c>
      <c r="E74" s="63">
        <f t="shared" si="19"/>
        <v>-37353.35</v>
      </c>
      <c r="F74" s="35">
        <f t="shared" si="19"/>
        <v>-54043.71</v>
      </c>
      <c r="G74" s="35">
        <f t="shared" si="19"/>
        <v>-101359.43</v>
      </c>
      <c r="H74" s="63">
        <f t="shared" si="19"/>
        <v>-42122.54</v>
      </c>
      <c r="I74" s="35">
        <f t="shared" si="19"/>
        <v>-165410.53</v>
      </c>
      <c r="J74" s="63">
        <f t="shared" si="19"/>
        <v>-28607.23</v>
      </c>
      <c r="K74" s="63">
        <f t="shared" si="19"/>
        <v>-18253.08</v>
      </c>
      <c r="L74" s="63">
        <f t="shared" si="16"/>
        <v>-655285.0499999999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35">
        <v>0</v>
      </c>
      <c r="E76" s="19">
        <v>0</v>
      </c>
      <c r="F76" s="19">
        <v>0</v>
      </c>
      <c r="G76" s="35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63">
        <v>-13994.49</v>
      </c>
      <c r="C81" s="63">
        <v>-29974.45</v>
      </c>
      <c r="D81" s="63">
        <v>-102211.83</v>
      </c>
      <c r="E81" s="63">
        <v>-21918.61</v>
      </c>
      <c r="F81" s="63">
        <v>-40371.08</v>
      </c>
      <c r="G81" s="63">
        <v>-55037.85</v>
      </c>
      <c r="H81" s="63">
        <v>-26296.22</v>
      </c>
      <c r="I81" s="63">
        <v>-29880</v>
      </c>
      <c r="J81" s="63">
        <v>-17137.23</v>
      </c>
      <c r="K81" s="63">
        <v>-10321.86</v>
      </c>
      <c r="L81" s="63">
        <f t="shared" si="16"/>
        <v>-347143.62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63">
        <v>500</v>
      </c>
      <c r="D109" s="57">
        <v>0</v>
      </c>
      <c r="E109" s="57">
        <v>0</v>
      </c>
      <c r="F109" s="57">
        <v>0</v>
      </c>
      <c r="G109" s="63">
        <v>-12000</v>
      </c>
      <c r="H109" s="57">
        <v>0</v>
      </c>
      <c r="I109" s="19">
        <v>0</v>
      </c>
      <c r="J109" s="57">
        <v>0</v>
      </c>
      <c r="K109" s="57">
        <v>0</v>
      </c>
      <c r="L109" s="63">
        <f t="shared" si="16"/>
        <v>-11500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19">
        <v>368903.57</v>
      </c>
      <c r="C111" s="19">
        <v>776840.25</v>
      </c>
      <c r="D111" s="19">
        <v>786964.71</v>
      </c>
      <c r="E111" s="19">
        <v>705239.95</v>
      </c>
      <c r="F111" s="19">
        <v>239109.91</v>
      </c>
      <c r="G111" s="19">
        <v>284893.48</v>
      </c>
      <c r="H111" s="19">
        <v>466322.53</v>
      </c>
      <c r="I111" s="19">
        <v>59151.3</v>
      </c>
      <c r="J111" s="19">
        <v>273097.16</v>
      </c>
      <c r="K111" s="19">
        <v>110175.64</v>
      </c>
      <c r="L111" s="19">
        <f t="shared" si="16"/>
        <v>4070698.5000000005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2090960.8399999999</v>
      </c>
      <c r="C114" s="24">
        <f t="shared" si="20"/>
        <v>3367944.2900000005</v>
      </c>
      <c r="D114" s="24">
        <f t="shared" si="20"/>
        <v>3635399.8000000003</v>
      </c>
      <c r="E114" s="24">
        <f t="shared" si="20"/>
        <v>2287069.53</v>
      </c>
      <c r="F114" s="24">
        <f t="shared" si="20"/>
        <v>1658844.2199999997</v>
      </c>
      <c r="G114" s="24">
        <f t="shared" si="20"/>
        <v>3418672.3899999997</v>
      </c>
      <c r="H114" s="24">
        <f t="shared" si="20"/>
        <v>2085200.5599999998</v>
      </c>
      <c r="I114" s="24">
        <f>+I115+I116</f>
        <v>495275.3599999999</v>
      </c>
      <c r="J114" s="24">
        <f>+J115+J116</f>
        <v>1263653.97</v>
      </c>
      <c r="K114" s="24">
        <f>+K115+K116</f>
        <v>897975.6200000001</v>
      </c>
      <c r="L114" s="45">
        <f t="shared" si="16"/>
        <v>21200996.58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2074011.44</v>
      </c>
      <c r="C115" s="24">
        <f t="shared" si="21"/>
        <v>3344408.8300000005</v>
      </c>
      <c r="D115" s="24">
        <f t="shared" si="21"/>
        <v>3611478.6</v>
      </c>
      <c r="E115" s="24">
        <f t="shared" si="21"/>
        <v>2263629.01</v>
      </c>
      <c r="F115" s="24">
        <f t="shared" si="21"/>
        <v>1644450.0799999998</v>
      </c>
      <c r="G115" s="24">
        <f t="shared" si="21"/>
        <v>3394691.07</v>
      </c>
      <c r="H115" s="24">
        <f t="shared" si="21"/>
        <v>2068443.0999999999</v>
      </c>
      <c r="I115" s="24">
        <f t="shared" si="21"/>
        <v>495275.3599999999</v>
      </c>
      <c r="J115" s="24">
        <f t="shared" si="21"/>
        <v>1249674.97</v>
      </c>
      <c r="K115" s="24">
        <f t="shared" si="21"/>
        <v>897975.6200000001</v>
      </c>
      <c r="L115" s="45">
        <f t="shared" si="16"/>
        <v>21044038.080000002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16949.4</v>
      </c>
      <c r="C116" s="24">
        <f t="shared" si="22"/>
        <v>23535.46</v>
      </c>
      <c r="D116" s="24">
        <f t="shared" si="22"/>
        <v>23921.2</v>
      </c>
      <c r="E116" s="24">
        <f t="shared" si="22"/>
        <v>23440.52</v>
      </c>
      <c r="F116" s="24">
        <f t="shared" si="22"/>
        <v>14394.14</v>
      </c>
      <c r="G116" s="24">
        <f t="shared" si="22"/>
        <v>23981.32</v>
      </c>
      <c r="H116" s="24">
        <f t="shared" si="22"/>
        <v>16757.46</v>
      </c>
      <c r="I116" s="19">
        <f t="shared" si="22"/>
        <v>0</v>
      </c>
      <c r="J116" s="24">
        <f t="shared" si="22"/>
        <v>13979</v>
      </c>
      <c r="K116" s="24">
        <f t="shared" si="22"/>
        <v>0</v>
      </c>
      <c r="L116" s="45">
        <f t="shared" si="16"/>
        <v>156958.5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21200996.579999994</v>
      </c>
      <c r="M122" s="51"/>
    </row>
    <row r="123" spans="1:12" ht="18.75" customHeight="1">
      <c r="A123" s="26" t="s">
        <v>122</v>
      </c>
      <c r="B123" s="27">
        <v>353431.11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353431.11</v>
      </c>
    </row>
    <row r="124" spans="1:12" ht="18.75" customHeight="1">
      <c r="A124" s="26" t="s">
        <v>123</v>
      </c>
      <c r="B124" s="27">
        <v>1737529.73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1737529.73</v>
      </c>
    </row>
    <row r="125" spans="1:12" ht="18.75" customHeight="1">
      <c r="A125" s="26" t="s">
        <v>124</v>
      </c>
      <c r="B125" s="38">
        <v>0</v>
      </c>
      <c r="C125" s="27">
        <v>3367944.29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3367944.29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3382596.31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3382596.31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252803.5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252803.5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2264198.83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2264198.83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22870.7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22870.7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472967.18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472967.18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159244.26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159244.26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1026632.78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1026632.78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957367.36</v>
      </c>
      <c r="H134" s="38">
        <v>0</v>
      </c>
      <c r="I134" s="38">
        <v>0</v>
      </c>
      <c r="J134" s="38">
        <v>0</v>
      </c>
      <c r="K134" s="38"/>
      <c r="L134" s="39">
        <f t="shared" si="23"/>
        <v>957367.36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80954.04</v>
      </c>
      <c r="H135" s="38">
        <v>0</v>
      </c>
      <c r="I135" s="38">
        <v>0</v>
      </c>
      <c r="J135" s="38">
        <v>0</v>
      </c>
      <c r="K135" s="38"/>
      <c r="L135" s="39">
        <f t="shared" si="23"/>
        <v>80954.04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453271.98</v>
      </c>
      <c r="H136" s="38">
        <v>0</v>
      </c>
      <c r="I136" s="38">
        <v>0</v>
      </c>
      <c r="J136" s="38">
        <v>0</v>
      </c>
      <c r="K136" s="38"/>
      <c r="L136" s="39">
        <f t="shared" si="23"/>
        <v>453271.98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504581.2</v>
      </c>
      <c r="H137" s="38">
        <v>0</v>
      </c>
      <c r="I137" s="38">
        <v>0</v>
      </c>
      <c r="J137" s="38">
        <v>0</v>
      </c>
      <c r="K137" s="38"/>
      <c r="L137" s="39">
        <f t="shared" si="23"/>
        <v>504581.2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1422497.8</v>
      </c>
      <c r="H138" s="38">
        <v>0</v>
      </c>
      <c r="I138" s="38">
        <v>0</v>
      </c>
      <c r="J138" s="38">
        <v>0</v>
      </c>
      <c r="K138" s="38"/>
      <c r="L138" s="39">
        <f t="shared" si="23"/>
        <v>1422497.8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778347.5</v>
      </c>
      <c r="I139" s="38">
        <v>0</v>
      </c>
      <c r="J139" s="38">
        <v>0</v>
      </c>
      <c r="K139" s="38"/>
      <c r="L139" s="39">
        <f t="shared" si="23"/>
        <v>778347.5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1306853.06</v>
      </c>
      <c r="I140" s="38">
        <v>0</v>
      </c>
      <c r="J140" s="38">
        <v>0</v>
      </c>
      <c r="K140" s="38"/>
      <c r="L140" s="39">
        <f t="shared" si="23"/>
        <v>1306853.06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495275.36</v>
      </c>
      <c r="J141" s="38">
        <v>0</v>
      </c>
      <c r="K141" s="38"/>
      <c r="L141" s="39">
        <f t="shared" si="23"/>
        <v>495275.36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1263653.97</v>
      </c>
      <c r="K142" s="38"/>
      <c r="L142" s="39">
        <f t="shared" si="23"/>
        <v>1263653.97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897975.62</v>
      </c>
      <c r="L143" s="42">
        <f t="shared" si="23"/>
        <v>897975.62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1263653.97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2018-10-01T13:42:14Z</dcterms:modified>
  <cp:category/>
  <cp:version/>
  <cp:contentType/>
  <cp:contentStatus/>
</cp:coreProperties>
</file>