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<sst xmlns="http://schemas.openxmlformats.org/spreadsheetml/2006/main" count="146" uniqueCount="146">
  <si>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</si>
  <si>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</si>
  <si>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</si>
  <si>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</si>
  <si>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</si>
  <si>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</si>
  <si>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</si>
  <si>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</si>
  <si>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</si>
  <si>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</si>
  <si>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</si>
  <si>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</si>
  <si>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</si>
  <si>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</si>
  <si>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</si>
  <si>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</si>
  <si>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</si>
  <si>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</si>
  <si>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</si>
  <si>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</si>
  <si>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</si>
  <si>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</si>
  <si>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</si>
  <si>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</si>
  <si>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</si>
  <si>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</si>
  <si>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</si>
  <si>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</si>
  <si>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</si>
  <si>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</si>
  <si>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</si>
  <si>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</si>
  <si>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</si>
  <si>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</si>
  <si>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</si>
  <si>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</si>
  <si>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</si>
  <si>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</si>
  <si>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</si>
  <si>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</si>
  <si>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</si>
  <si>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</si>
  <si>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</si>
  <si>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</si>
  <si>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</si>
  <si>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</si>
  <si>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</si>
  <si>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</si>
  <si>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</si>
  <si>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</si>
  <si>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</si>
  <si>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</si>
  <si>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</si>
  <si>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</si>
  <si>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</si>
  <si>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</si>
  <si>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</si>
  <si>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</si>
  <si>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</si>
  <si>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</si>
  <si>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</si>
  <si>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</si>
  <si>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</si>
  <si>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</si>
  <si>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</si>
  <si>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</si>
  <si>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</si>
  <si>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</si>
  <si>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</si>
  <si>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</si>
  <si>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</si>
  <si>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</si>
  <si>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</si>
  <si>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</si>
  <si>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</si>
  <si>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</si>
  <si>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</si>
  <si>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</si>
  <si>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</si>
  <si>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</si>
  <si>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 Remuneração Líquida a Pagar (7.1. + 7.2.)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</si>
  <si>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</si>
  <si>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</si>
  <si>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</si>
  <si>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</si>
  <si>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</si>
  <si>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</si>
  <si>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</si>
  <si>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</si>
  <si>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</si>
  <si>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</si>
  <si>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</si>
  <si>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</si>
  <si>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</si>
  <si>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</si>
  <si>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</si>
  <si>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</si>
  <si>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</si>
  <si>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</si>
  <si>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</si>
  <si>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</si>
  <si>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</si>
  <si>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</si>
  <si>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</si>
  <si>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</si>
  <si>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</si>
  <si>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</si>
  <si>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</si>
  <si>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</si>
  <si>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</si>
  <si>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</si>
  <si>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</si>
  <si>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</si>
  <si>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</si>
  <si>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</si>
  <si>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</si>
  <si>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</si>
  <si>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</si>
  <si>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</si>
  <si>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</si>
  <si>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</si>
  <si>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</si>
  <si>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</si>
  <si>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</si>
  <si>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</si>
  <si>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</si>
  <si>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</si>
  <si>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</si>
  <si>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</si>
  <si>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</si>
  <si>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</si>
  <si>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</si>
  <si>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</si>
  <si>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</si>
  <si>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</si>
  <si>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</si>
  <si>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</si>
  <si>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</si>
  <si>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</si>
  <si>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</si>
  <si>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</si>
  <si>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16/09/18 - VENCIMENTO 21/09/18</t>
  </si>
  <si>
    <t xml:space="preserve"> 7.1. Pelo Transporte Coletivo (5.1 + 6.1 + 6.2 + 6.3)</t>
  </si>
  <si>
    <t xml:space="preserve"> 7.2. Pelo Serviço Atende (5.2 + 6.4 )</t>
  </si>
  <si>
    <t xml:space="preserve">          7.2.1 Ajuste do dia anterior</t>
  </si>
  <si>
    <t xml:space="preserve">     7.2.2 Ajuste para o dia seguinte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</si>
</sst>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87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110</v>
      </c>
      <c r="F5" s="28" t="s">
        <v>10</v>
      </c>
      <c r="G5" s="28" t="s">
        <v>11</v>
      </c>
      <c r="H5" s="28" t="s">
        <v>12</v>
      </c>
      <c r="I5" s="83" t="s">
        <v>86</v>
      </c>
      <c r="J5" s="83" t="s">
        <v>85</v>
      </c>
      <c r="K5" s="83" t="s">
        <v>135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160668</v>
      </c>
      <c r="C7" s="9">
        <f t="shared" si="0"/>
        <v>237586</v>
      </c>
      <c r="D7" s="9">
        <f t="shared" si="0"/>
        <v>243201</v>
      </c>
      <c r="E7" s="9">
        <f t="shared" si="0"/>
        <v>132094</v>
      </c>
      <c r="F7" s="9">
        <f t="shared" si="0"/>
        <v>147187</v>
      </c>
      <c r="G7" s="9">
        <f t="shared" si="0"/>
        <v>383969</v>
      </c>
      <c r="H7" s="9">
        <f t="shared" si="0"/>
        <v>139634</v>
      </c>
      <c r="I7" s="9">
        <f t="shared" si="0"/>
        <v>26802</v>
      </c>
      <c r="J7" s="9">
        <f t="shared" si="0"/>
        <v>108795</v>
      </c>
      <c r="K7" s="9">
        <f t="shared" si="0"/>
        <v>84660</v>
      </c>
      <c r="L7" s="9">
        <f t="shared" si="0"/>
        <v>1664596</v>
      </c>
      <c r="M7" s="49"/>
    </row>
    <row r="8" spans="1:12" ht="17.25" customHeight="1">
      <c r="A8" s="10" t="s">
        <v>93</v>
      </c>
      <c r="B8" s="11">
        <f>B9+B12+B16</f>
        <v>75405</v>
      </c>
      <c r="C8" s="11">
        <f aca="true" t="shared" si="1" ref="C8:K8">C9+C12+C16</f>
        <v>116912</v>
      </c>
      <c r="D8" s="11">
        <f t="shared" si="1"/>
        <v>109797</v>
      </c>
      <c r="E8" s="11">
        <f t="shared" si="1"/>
        <v>65729</v>
      </c>
      <c r="F8" s="11">
        <f t="shared" si="1"/>
        <v>64553</v>
      </c>
      <c r="G8" s="11">
        <f t="shared" si="1"/>
        <v>180314</v>
      </c>
      <c r="H8" s="11">
        <f t="shared" si="1"/>
        <v>75675</v>
      </c>
      <c r="I8" s="11">
        <f t="shared" si="1"/>
        <v>11381</v>
      </c>
      <c r="J8" s="11">
        <f t="shared" si="1"/>
        <v>50683</v>
      </c>
      <c r="K8" s="11">
        <f t="shared" si="1"/>
        <v>40601</v>
      </c>
      <c r="L8" s="11">
        <f aca="true" t="shared" si="2" ref="L8:L27">SUM(B8:K8)</f>
        <v>791050</v>
      </c>
    </row>
    <row r="9" spans="1:12" ht="17.25" customHeight="1">
      <c r="A9" s="15" t="s">
        <v>16</v>
      </c>
      <c r="B9" s="13">
        <f>+B10+B11</f>
        <v>13713</v>
      </c>
      <c r="C9" s="13">
        <f aca="true" t="shared" si="3" ref="C9:K9">+C10+C11</f>
        <v>22824</v>
      </c>
      <c r="D9" s="13">
        <f t="shared" si="3"/>
        <v>20051</v>
      </c>
      <c r="E9" s="13">
        <f t="shared" si="3"/>
        <v>11686</v>
      </c>
      <c r="F9" s="13">
        <f t="shared" si="3"/>
        <v>8959</v>
      </c>
      <c r="G9" s="13">
        <f t="shared" si="3"/>
        <v>21004</v>
      </c>
      <c r="H9" s="13">
        <f t="shared" si="3"/>
        <v>15120</v>
      </c>
      <c r="I9" s="13">
        <f t="shared" si="3"/>
        <v>2582</v>
      </c>
      <c r="J9" s="13">
        <f t="shared" si="3"/>
        <v>9146</v>
      </c>
      <c r="K9" s="13">
        <f t="shared" si="3"/>
        <v>6439</v>
      </c>
      <c r="L9" s="11">
        <f t="shared" si="2"/>
        <v>131524</v>
      </c>
    </row>
    <row r="10" spans="1:12" ht="17.25" customHeight="1">
      <c r="A10" s="29" t="s">
        <v>17</v>
      </c>
      <c r="B10" s="13">
        <v>13713</v>
      </c>
      <c r="C10" s="13">
        <v>22824</v>
      </c>
      <c r="D10" s="13">
        <v>20051</v>
      </c>
      <c r="E10" s="13">
        <v>11686</v>
      </c>
      <c r="F10" s="13">
        <v>8959</v>
      </c>
      <c r="G10" s="13">
        <v>21004</v>
      </c>
      <c r="H10" s="13">
        <v>15120</v>
      </c>
      <c r="I10" s="13">
        <v>2582</v>
      </c>
      <c r="J10" s="13">
        <v>9146</v>
      </c>
      <c r="K10" s="13">
        <v>6439</v>
      </c>
      <c r="L10" s="11">
        <f t="shared" si="2"/>
        <v>131524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57739</v>
      </c>
      <c r="C12" s="17">
        <f t="shared" si="4"/>
        <v>88108</v>
      </c>
      <c r="D12" s="17">
        <f t="shared" si="4"/>
        <v>84442</v>
      </c>
      <c r="E12" s="17">
        <f t="shared" si="4"/>
        <v>50810</v>
      </c>
      <c r="F12" s="17">
        <f t="shared" si="4"/>
        <v>51482</v>
      </c>
      <c r="G12" s="17">
        <f t="shared" si="4"/>
        <v>148817</v>
      </c>
      <c r="H12" s="17">
        <f t="shared" si="4"/>
        <v>57109</v>
      </c>
      <c r="I12" s="17">
        <f t="shared" si="4"/>
        <v>8149</v>
      </c>
      <c r="J12" s="17">
        <f t="shared" si="4"/>
        <v>39003</v>
      </c>
      <c r="K12" s="17">
        <f t="shared" si="4"/>
        <v>31863</v>
      </c>
      <c r="L12" s="11">
        <f t="shared" si="2"/>
        <v>617522</v>
      </c>
    </row>
    <row r="13" spans="1:14" s="67" customFormat="1" ht="17.25" customHeight="1">
      <c r="A13" s="74" t="s">
        <v>19</v>
      </c>
      <c r="B13" s="75">
        <v>25391</v>
      </c>
      <c r="C13" s="75">
        <v>41927</v>
      </c>
      <c r="D13" s="75">
        <v>41381</v>
      </c>
      <c r="E13" s="75">
        <v>23694</v>
      </c>
      <c r="F13" s="75">
        <v>22646</v>
      </c>
      <c r="G13" s="75">
        <v>59987</v>
      </c>
      <c r="H13" s="75">
        <v>22709</v>
      </c>
      <c r="I13" s="75">
        <v>4197</v>
      </c>
      <c r="J13" s="75">
        <v>19043</v>
      </c>
      <c r="K13" s="75">
        <v>13250</v>
      </c>
      <c r="L13" s="76">
        <f t="shared" si="2"/>
        <v>274225</v>
      </c>
      <c r="M13" s="77"/>
      <c r="N13" s="78"/>
    </row>
    <row r="14" spans="1:13" s="67" customFormat="1" ht="17.25" customHeight="1">
      <c r="A14" s="74" t="s">
        <v>20</v>
      </c>
      <c r="B14" s="75">
        <v>29608</v>
      </c>
      <c r="C14" s="75">
        <v>41850</v>
      </c>
      <c r="D14" s="75">
        <v>40066</v>
      </c>
      <c r="E14" s="75">
        <v>24605</v>
      </c>
      <c r="F14" s="75">
        <v>26919</v>
      </c>
      <c r="G14" s="75">
        <v>83909</v>
      </c>
      <c r="H14" s="75">
        <v>30428</v>
      </c>
      <c r="I14" s="75">
        <v>3567</v>
      </c>
      <c r="J14" s="75">
        <v>18675</v>
      </c>
      <c r="K14" s="75">
        <v>17381</v>
      </c>
      <c r="L14" s="76">
        <f t="shared" si="2"/>
        <v>317008</v>
      </c>
      <c r="M14" s="77"/>
    </row>
    <row r="15" spans="1:12" ht="17.25" customHeight="1">
      <c r="A15" s="14" t="s">
        <v>21</v>
      </c>
      <c r="B15" s="13">
        <v>2740</v>
      </c>
      <c r="C15" s="13">
        <v>4331</v>
      </c>
      <c r="D15" s="13">
        <v>2995</v>
      </c>
      <c r="E15" s="13">
        <v>2511</v>
      </c>
      <c r="F15" s="13">
        <v>1917</v>
      </c>
      <c r="G15" s="13">
        <v>4921</v>
      </c>
      <c r="H15" s="13">
        <v>3972</v>
      </c>
      <c r="I15" s="13">
        <v>385</v>
      </c>
      <c r="J15" s="13">
        <v>1285</v>
      </c>
      <c r="K15" s="13">
        <v>1232</v>
      </c>
      <c r="L15" s="11">
        <f t="shared" si="2"/>
        <v>26289</v>
      </c>
    </row>
    <row r="16" spans="1:12" ht="17.25" customHeight="1">
      <c r="A16" s="15" t="s">
        <v>89</v>
      </c>
      <c r="B16" s="13">
        <f>B17+B18+B19</f>
        <v>3953</v>
      </c>
      <c r="C16" s="13">
        <f aca="true" t="shared" si="5" ref="C16:K16">C17+C18+C19</f>
        <v>5980</v>
      </c>
      <c r="D16" s="13">
        <f t="shared" si="5"/>
        <v>5304</v>
      </c>
      <c r="E16" s="13">
        <f t="shared" si="5"/>
        <v>3233</v>
      </c>
      <c r="F16" s="13">
        <f t="shared" si="5"/>
        <v>4112</v>
      </c>
      <c r="G16" s="13">
        <f t="shared" si="5"/>
        <v>10493</v>
      </c>
      <c r="H16" s="13">
        <f t="shared" si="5"/>
        <v>3446</v>
      </c>
      <c r="I16" s="13">
        <f t="shared" si="5"/>
        <v>650</v>
      </c>
      <c r="J16" s="13">
        <f t="shared" si="5"/>
        <v>2534</v>
      </c>
      <c r="K16" s="13">
        <f t="shared" si="5"/>
        <v>2299</v>
      </c>
      <c r="L16" s="11">
        <f t="shared" si="2"/>
        <v>42004</v>
      </c>
    </row>
    <row r="17" spans="1:12" ht="17.25" customHeight="1">
      <c r="A17" s="14" t="s">
        <v>90</v>
      </c>
      <c r="B17" s="13">
        <v>3942</v>
      </c>
      <c r="C17" s="13">
        <v>5962</v>
      </c>
      <c r="D17" s="13">
        <v>5290</v>
      </c>
      <c r="E17" s="13">
        <v>3228</v>
      </c>
      <c r="F17" s="13">
        <v>4103</v>
      </c>
      <c r="G17" s="13">
        <v>10470</v>
      </c>
      <c r="H17" s="13">
        <v>3431</v>
      </c>
      <c r="I17" s="13">
        <v>648</v>
      </c>
      <c r="J17" s="13">
        <v>2531</v>
      </c>
      <c r="K17" s="13">
        <v>2295</v>
      </c>
      <c r="L17" s="11">
        <f t="shared" si="2"/>
        <v>41900</v>
      </c>
    </row>
    <row r="18" spans="1:12" ht="17.25" customHeight="1">
      <c r="A18" s="14" t="s">
        <v>91</v>
      </c>
      <c r="B18" s="13">
        <v>7</v>
      </c>
      <c r="C18" s="13">
        <v>6</v>
      </c>
      <c r="D18" s="13">
        <v>12</v>
      </c>
      <c r="E18" s="13">
        <v>3</v>
      </c>
      <c r="F18" s="13">
        <v>8</v>
      </c>
      <c r="G18" s="13">
        <v>14</v>
      </c>
      <c r="H18" s="13">
        <v>14</v>
      </c>
      <c r="I18" s="13">
        <v>0</v>
      </c>
      <c r="J18" s="13">
        <v>2</v>
      </c>
      <c r="K18" s="13">
        <v>2</v>
      </c>
      <c r="L18" s="11">
        <f t="shared" si="2"/>
        <v>68</v>
      </c>
    </row>
    <row r="19" spans="1:12" ht="17.25" customHeight="1">
      <c r="A19" s="14" t="s">
        <v>92</v>
      </c>
      <c r="B19" s="13">
        <v>4</v>
      </c>
      <c r="C19" s="13">
        <v>12</v>
      </c>
      <c r="D19" s="13">
        <v>2</v>
      </c>
      <c r="E19" s="13">
        <v>2</v>
      </c>
      <c r="F19" s="13">
        <v>1</v>
      </c>
      <c r="G19" s="13">
        <v>9</v>
      </c>
      <c r="H19" s="13">
        <v>1</v>
      </c>
      <c r="I19" s="13">
        <v>2</v>
      </c>
      <c r="J19" s="13">
        <v>1</v>
      </c>
      <c r="K19" s="13">
        <v>2</v>
      </c>
      <c r="L19" s="11">
        <f t="shared" si="2"/>
        <v>36</v>
      </c>
    </row>
    <row r="20" spans="1:12" ht="17.25" customHeight="1">
      <c r="A20" s="16" t="s">
        <v>22</v>
      </c>
      <c r="B20" s="11">
        <f>+B21+B22+B23</f>
        <v>44600</v>
      </c>
      <c r="C20" s="11">
        <f aca="true" t="shared" si="6" ref="C20:K20">+C21+C22+C23</f>
        <v>58078</v>
      </c>
      <c r="D20" s="11">
        <f t="shared" si="6"/>
        <v>66461</v>
      </c>
      <c r="E20" s="11">
        <f t="shared" si="6"/>
        <v>32215</v>
      </c>
      <c r="F20" s="11">
        <f t="shared" si="6"/>
        <v>50196</v>
      </c>
      <c r="G20" s="11">
        <f t="shared" si="6"/>
        <v>136115</v>
      </c>
      <c r="H20" s="11">
        <f t="shared" si="6"/>
        <v>35938</v>
      </c>
      <c r="I20" s="11">
        <f t="shared" si="6"/>
        <v>7329</v>
      </c>
      <c r="J20" s="11">
        <f t="shared" si="6"/>
        <v>27026</v>
      </c>
      <c r="K20" s="11">
        <f t="shared" si="6"/>
        <v>23373</v>
      </c>
      <c r="L20" s="11">
        <f t="shared" si="2"/>
        <v>481331</v>
      </c>
    </row>
    <row r="21" spans="1:13" s="67" customFormat="1" ht="17.25" customHeight="1">
      <c r="A21" s="60" t="s">
        <v>23</v>
      </c>
      <c r="B21" s="75">
        <v>23132</v>
      </c>
      <c r="C21" s="75">
        <v>33264</v>
      </c>
      <c r="D21" s="75">
        <v>38428</v>
      </c>
      <c r="E21" s="75">
        <v>18108</v>
      </c>
      <c r="F21" s="75">
        <v>25619</v>
      </c>
      <c r="G21" s="75">
        <v>61358</v>
      </c>
      <c r="H21" s="75">
        <v>17934</v>
      </c>
      <c r="I21" s="75">
        <v>4515</v>
      </c>
      <c r="J21" s="75">
        <v>15268</v>
      </c>
      <c r="K21" s="75">
        <v>11641</v>
      </c>
      <c r="L21" s="76">
        <f t="shared" si="2"/>
        <v>249267</v>
      </c>
      <c r="M21" s="77"/>
    </row>
    <row r="22" spans="1:13" s="67" customFormat="1" ht="17.25" customHeight="1">
      <c r="A22" s="60" t="s">
        <v>24</v>
      </c>
      <c r="B22" s="75">
        <v>20249</v>
      </c>
      <c r="C22" s="75">
        <v>23192</v>
      </c>
      <c r="D22" s="75">
        <v>26651</v>
      </c>
      <c r="E22" s="75">
        <v>13290</v>
      </c>
      <c r="F22" s="75">
        <v>23515</v>
      </c>
      <c r="G22" s="75">
        <v>71974</v>
      </c>
      <c r="H22" s="75">
        <v>16764</v>
      </c>
      <c r="I22" s="75">
        <v>2626</v>
      </c>
      <c r="J22" s="75">
        <v>11184</v>
      </c>
      <c r="K22" s="75">
        <v>11232</v>
      </c>
      <c r="L22" s="76">
        <f t="shared" si="2"/>
        <v>220677</v>
      </c>
      <c r="M22" s="77"/>
    </row>
    <row r="23" spans="1:12" ht="17.25" customHeight="1">
      <c r="A23" s="12" t="s">
        <v>25</v>
      </c>
      <c r="B23" s="13">
        <v>1219</v>
      </c>
      <c r="C23" s="13">
        <v>1622</v>
      </c>
      <c r="D23" s="13">
        <v>1382</v>
      </c>
      <c r="E23" s="13">
        <v>817</v>
      </c>
      <c r="F23" s="13">
        <v>1062</v>
      </c>
      <c r="G23" s="13">
        <v>2783</v>
      </c>
      <c r="H23" s="13">
        <v>1240</v>
      </c>
      <c r="I23" s="13">
        <v>188</v>
      </c>
      <c r="J23" s="13">
        <v>574</v>
      </c>
      <c r="K23" s="13">
        <v>500</v>
      </c>
      <c r="L23" s="11">
        <f t="shared" si="2"/>
        <v>11387</v>
      </c>
    </row>
    <row r="24" spans="1:13" ht="17.25" customHeight="1">
      <c r="A24" s="16" t="s">
        <v>26</v>
      </c>
      <c r="B24" s="13">
        <f>+B25+B26</f>
        <v>40663</v>
      </c>
      <c r="C24" s="13">
        <f aca="true" t="shared" si="7" ref="C24:K24">+C25+C26</f>
        <v>62596</v>
      </c>
      <c r="D24" s="13">
        <f t="shared" si="7"/>
        <v>66943</v>
      </c>
      <c r="E24" s="13">
        <f t="shared" si="7"/>
        <v>34150</v>
      </c>
      <c r="F24" s="13">
        <f t="shared" si="7"/>
        <v>32438</v>
      </c>
      <c r="G24" s="13">
        <f t="shared" si="7"/>
        <v>67540</v>
      </c>
      <c r="H24" s="13">
        <f t="shared" si="7"/>
        <v>27258</v>
      </c>
      <c r="I24" s="13">
        <f t="shared" si="7"/>
        <v>8092</v>
      </c>
      <c r="J24" s="13">
        <f t="shared" si="7"/>
        <v>31086</v>
      </c>
      <c r="K24" s="13">
        <f t="shared" si="7"/>
        <v>20686</v>
      </c>
      <c r="L24" s="11">
        <f t="shared" si="2"/>
        <v>391452</v>
      </c>
      <c r="M24" s="50"/>
    </row>
    <row r="25" spans="1:13" ht="17.25" customHeight="1">
      <c r="A25" s="12" t="s">
        <v>108</v>
      </c>
      <c r="B25" s="13">
        <v>26379</v>
      </c>
      <c r="C25" s="13">
        <v>40391</v>
      </c>
      <c r="D25" s="13">
        <v>46598</v>
      </c>
      <c r="E25" s="13">
        <v>23903</v>
      </c>
      <c r="F25" s="13">
        <v>20083</v>
      </c>
      <c r="G25" s="13">
        <v>43063</v>
      </c>
      <c r="H25" s="13">
        <v>17201</v>
      </c>
      <c r="I25" s="13">
        <v>6351</v>
      </c>
      <c r="J25" s="13">
        <v>20587</v>
      </c>
      <c r="K25" s="13">
        <v>13182</v>
      </c>
      <c r="L25" s="11">
        <f t="shared" si="2"/>
        <v>257738</v>
      </c>
      <c r="M25" s="49"/>
    </row>
    <row r="26" spans="1:13" ht="17.25" customHeight="1">
      <c r="A26" s="12" t="s">
        <v>109</v>
      </c>
      <c r="B26" s="13">
        <v>14284</v>
      </c>
      <c r="C26" s="13">
        <v>22205</v>
      </c>
      <c r="D26" s="13">
        <v>20345</v>
      </c>
      <c r="E26" s="13">
        <v>10247</v>
      </c>
      <c r="F26" s="13">
        <v>12355</v>
      </c>
      <c r="G26" s="13">
        <v>24477</v>
      </c>
      <c r="H26" s="13">
        <v>10057</v>
      </c>
      <c r="I26" s="13">
        <v>1741</v>
      </c>
      <c r="J26" s="13">
        <v>10499</v>
      </c>
      <c r="K26" s="13">
        <v>7504</v>
      </c>
      <c r="L26" s="11">
        <f t="shared" si="2"/>
        <v>133714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763</v>
      </c>
      <c r="I27" s="11">
        <v>0</v>
      </c>
      <c r="J27" s="11">
        <v>0</v>
      </c>
      <c r="K27" s="11">
        <v>0</v>
      </c>
      <c r="L27" s="11">
        <f t="shared" si="2"/>
        <v>763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97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32545.95</v>
      </c>
      <c r="I35" s="19">
        <v>0</v>
      </c>
      <c r="J35" s="19">
        <v>0</v>
      </c>
      <c r="K35" s="19">
        <v>0</v>
      </c>
      <c r="L35" s="23">
        <f>SUM(B35:K35)</f>
        <v>32545.95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96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527514.82</v>
      </c>
      <c r="C47" s="22">
        <f aca="true" t="shared" si="11" ref="C47:H47">+C48+C60</f>
        <v>867346.2799999999</v>
      </c>
      <c r="D47" s="22">
        <f t="shared" si="11"/>
        <v>975215.8099999999</v>
      </c>
      <c r="E47" s="22">
        <f t="shared" si="11"/>
        <v>473020.20000000007</v>
      </c>
      <c r="F47" s="22">
        <f t="shared" si="11"/>
        <v>520341.07</v>
      </c>
      <c r="G47" s="22">
        <f t="shared" si="11"/>
        <v>1114357.57</v>
      </c>
      <c r="H47" s="22">
        <f t="shared" si="11"/>
        <v>504580.84</v>
      </c>
      <c r="I47" s="22">
        <f>+I48+I60</f>
        <v>140642.5</v>
      </c>
      <c r="J47" s="22">
        <f>+J48+J60</f>
        <v>371085.32999999996</v>
      </c>
      <c r="K47" s="22">
        <f>+K48+K60</f>
        <v>278338.7</v>
      </c>
      <c r="L47" s="22">
        <f aca="true" t="shared" si="12" ref="L47:L60">SUM(B47:K47)</f>
        <v>5772443.12</v>
      </c>
    </row>
    <row r="48" spans="1:12" ht="17.25" customHeight="1">
      <c r="A48" s="16" t="s">
        <v>134</v>
      </c>
      <c r="B48" s="23">
        <f>SUM(B49:B59)</f>
        <v>510565.42</v>
      </c>
      <c r="C48" s="23">
        <f aca="true" t="shared" si="13" ref="C48:K48">SUM(C49:C59)</f>
        <v>843810.82</v>
      </c>
      <c r="D48" s="23">
        <f t="shared" si="13"/>
        <v>951294.61</v>
      </c>
      <c r="E48" s="23">
        <f t="shared" si="13"/>
        <v>449579.68000000005</v>
      </c>
      <c r="F48" s="23">
        <f t="shared" si="13"/>
        <v>505946.93</v>
      </c>
      <c r="G48" s="23">
        <f t="shared" si="13"/>
        <v>1090376.25</v>
      </c>
      <c r="H48" s="23">
        <f t="shared" si="13"/>
        <v>487823.38</v>
      </c>
      <c r="I48" s="23">
        <f t="shared" si="13"/>
        <v>140642.5</v>
      </c>
      <c r="J48" s="23">
        <f t="shared" si="13"/>
        <v>357106.32999999996</v>
      </c>
      <c r="K48" s="23">
        <f t="shared" si="13"/>
        <v>278338.7</v>
      </c>
      <c r="L48" s="23">
        <f t="shared" si="12"/>
        <v>5615484.620000001</v>
      </c>
    </row>
    <row r="49" spans="1:12" ht="17.25" customHeight="1">
      <c r="A49" s="34" t="s">
        <v>43</v>
      </c>
      <c r="B49" s="23">
        <f aca="true" t="shared" si="14" ref="B49:H49">ROUND(B30*B7,2)</f>
        <v>506473.74</v>
      </c>
      <c r="C49" s="23">
        <f t="shared" si="14"/>
        <v>838037.1</v>
      </c>
      <c r="D49" s="23">
        <f t="shared" si="14"/>
        <v>944908.85</v>
      </c>
      <c r="E49" s="23">
        <f t="shared" si="14"/>
        <v>446134.28</v>
      </c>
      <c r="F49" s="23">
        <f t="shared" si="14"/>
        <v>502570.01</v>
      </c>
      <c r="G49" s="23">
        <f t="shared" si="14"/>
        <v>1082946.17</v>
      </c>
      <c r="H49" s="23">
        <f t="shared" si="14"/>
        <v>451562.39</v>
      </c>
      <c r="I49" s="23">
        <f>ROUND(I30*I7,2)</f>
        <v>139576.78</v>
      </c>
      <c r="J49" s="23">
        <f>ROUND(J30*J7,2)</f>
        <v>354889.29</v>
      </c>
      <c r="K49" s="23">
        <f>ROUND(K30*K7,2)</f>
        <v>272512.07</v>
      </c>
      <c r="L49" s="23">
        <f t="shared" si="12"/>
        <v>5539610.68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98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32545.95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32545.95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132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7.25" customHeight="1">
      <c r="A59" s="12" t="s">
        <v>137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23535.46</v>
      </c>
      <c r="D60" s="36">
        <v>23921.2</v>
      </c>
      <c r="E60" s="36">
        <v>23440.52</v>
      </c>
      <c r="F60" s="36">
        <v>14394.14</v>
      </c>
      <c r="G60" s="36">
        <v>23981.32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156958.5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-55352</v>
      </c>
      <c r="C64" s="35">
        <f t="shared" si="15"/>
        <v>-91816.03</v>
      </c>
      <c r="D64" s="35">
        <f t="shared" si="15"/>
        <v>-81307.33</v>
      </c>
      <c r="E64" s="35">
        <f t="shared" si="15"/>
        <v>-46744</v>
      </c>
      <c r="F64" s="35">
        <f t="shared" si="15"/>
        <v>-35836</v>
      </c>
      <c r="G64" s="35">
        <f t="shared" si="15"/>
        <v>-86016</v>
      </c>
      <c r="H64" s="35">
        <f t="shared" si="15"/>
        <v>-60480</v>
      </c>
      <c r="I64" s="35">
        <f t="shared" si="15"/>
        <v>-81294.85</v>
      </c>
      <c r="J64" s="35">
        <f t="shared" si="15"/>
        <v>-36584</v>
      </c>
      <c r="K64" s="35">
        <f t="shared" si="15"/>
        <v>-26149.33</v>
      </c>
      <c r="L64" s="35">
        <f aca="true" t="shared" si="16" ref="L64:L115">SUM(B64:K64)</f>
        <v>-601579.5399999999</v>
      </c>
    </row>
    <row r="65" spans="1:12" ht="18.75" customHeight="1">
      <c r="A65" s="16" t="s">
        <v>73</v>
      </c>
      <c r="B65" s="35">
        <f aca="true" t="shared" si="17" ref="B65:K65">B66+B67+B68+B69+B70+B71</f>
        <v>-54852</v>
      </c>
      <c r="C65" s="35">
        <f t="shared" si="17"/>
        <v>-91296</v>
      </c>
      <c r="D65" s="35">
        <f t="shared" si="17"/>
        <v>-80204</v>
      </c>
      <c r="E65" s="35">
        <f t="shared" si="17"/>
        <v>-46744</v>
      </c>
      <c r="F65" s="35">
        <f t="shared" si="17"/>
        <v>-35836</v>
      </c>
      <c r="G65" s="35">
        <f t="shared" si="17"/>
        <v>-84016</v>
      </c>
      <c r="H65" s="35">
        <f t="shared" si="17"/>
        <v>-60480</v>
      </c>
      <c r="I65" s="35">
        <f t="shared" si="17"/>
        <v>-10328</v>
      </c>
      <c r="J65" s="35">
        <f t="shared" si="17"/>
        <v>-36584</v>
      </c>
      <c r="K65" s="35">
        <f t="shared" si="17"/>
        <v>-25756</v>
      </c>
      <c r="L65" s="35">
        <f t="shared" si="16"/>
        <v>-526096</v>
      </c>
    </row>
    <row r="66" spans="1:12" ht="18.75" customHeight="1">
      <c r="A66" s="12" t="s">
        <v>74</v>
      </c>
      <c r="B66" s="35">
        <f>-ROUND(B9*$D$3,2)</f>
        <v>-54852</v>
      </c>
      <c r="C66" s="35">
        <f aca="true" t="shared" si="18" ref="C66:K66">-ROUND(C9*$D$3,2)</f>
        <v>-91296</v>
      </c>
      <c r="D66" s="35">
        <f t="shared" si="18"/>
        <v>-80204</v>
      </c>
      <c r="E66" s="35">
        <f t="shared" si="18"/>
        <v>-46744</v>
      </c>
      <c r="F66" s="35">
        <f t="shared" si="18"/>
        <v>-35836</v>
      </c>
      <c r="G66" s="35">
        <f t="shared" si="18"/>
        <v>-84016</v>
      </c>
      <c r="H66" s="35">
        <f t="shared" si="18"/>
        <v>-60480</v>
      </c>
      <c r="I66" s="35">
        <f t="shared" si="18"/>
        <v>-10328</v>
      </c>
      <c r="J66" s="35">
        <f t="shared" si="18"/>
        <v>-36584</v>
      </c>
      <c r="K66" s="35">
        <f t="shared" si="18"/>
        <v>-25756</v>
      </c>
      <c r="L66" s="35">
        <f t="shared" si="16"/>
        <v>-526096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99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-500</v>
      </c>
      <c r="C72" s="63">
        <f t="shared" si="19"/>
        <v>-520.03</v>
      </c>
      <c r="D72" s="35">
        <f t="shared" si="19"/>
        <v>-1103.33</v>
      </c>
      <c r="E72" s="19">
        <v>0</v>
      </c>
      <c r="F72" s="19">
        <v>0</v>
      </c>
      <c r="G72" s="35">
        <f t="shared" si="19"/>
        <v>-2000</v>
      </c>
      <c r="H72" s="19">
        <v>0</v>
      </c>
      <c r="I72" s="35">
        <f t="shared" si="19"/>
        <v>-70966.85</v>
      </c>
      <c r="J72" s="19">
        <v>0</v>
      </c>
      <c r="K72" s="63">
        <f t="shared" si="19"/>
        <v>-393.33</v>
      </c>
      <c r="L72" s="63">
        <f t="shared" si="16"/>
        <v>-75483.54000000001</v>
      </c>
    </row>
    <row r="73" spans="1:12" ht="18.75" customHeight="1">
      <c r="A73" s="12" t="s">
        <v>138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19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88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107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129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131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139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140</v>
      </c>
      <c r="B107" s="63">
        <v>-500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63">
        <f t="shared" si="16"/>
        <v>-1000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112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80</v>
      </c>
      <c r="B112" s="24">
        <f aca="true" t="shared" si="20" ref="B112:H112">+B113+B114</f>
        <v>472162.82</v>
      </c>
      <c r="C112" s="24">
        <f t="shared" si="20"/>
        <v>775530.2499999999</v>
      </c>
      <c r="D112" s="24">
        <f t="shared" si="20"/>
        <v>893908.48</v>
      </c>
      <c r="E112" s="24">
        <f t="shared" si="20"/>
        <v>426276.20000000007</v>
      </c>
      <c r="F112" s="24">
        <f t="shared" si="20"/>
        <v>484505.07</v>
      </c>
      <c r="G112" s="24">
        <f t="shared" si="20"/>
        <v>1028341.57</v>
      </c>
      <c r="H112" s="24">
        <f t="shared" si="20"/>
        <v>442213.2</v>
      </c>
      <c r="I112" s="24">
        <f>+I113+I114</f>
        <v>59347.649999999994</v>
      </c>
      <c r="J112" s="24">
        <f>+J113+J114</f>
        <v>334501.32999999996</v>
      </c>
      <c r="K112" s="24">
        <f>+K113+K114</f>
        <v>252189.37000000002</v>
      </c>
      <c r="L112" s="45">
        <f t="shared" si="16"/>
        <v>5168975.94</v>
      </c>
      <c r="M112" s="72"/>
    </row>
    <row r="113" spans="1:13" ht="18" customHeight="1">
      <c r="A113" s="16" t="s">
        <v>142</v>
      </c>
      <c r="B113" s="24">
        <f aca="true" t="shared" si="21" ref="B113:K113">+B48+B65+B72+B109</f>
        <v>455213.42</v>
      </c>
      <c r="C113" s="24">
        <f t="shared" si="21"/>
        <v>751994.7899999999</v>
      </c>
      <c r="D113" s="24">
        <f t="shared" si="21"/>
        <v>869987.28</v>
      </c>
      <c r="E113" s="24">
        <f t="shared" si="21"/>
        <v>402835.68000000005</v>
      </c>
      <c r="F113" s="24">
        <f t="shared" si="21"/>
        <v>470110.93</v>
      </c>
      <c r="G113" s="24">
        <f t="shared" si="21"/>
        <v>1004360.25</v>
      </c>
      <c r="H113" s="24">
        <f t="shared" si="21"/>
        <v>427343.38</v>
      </c>
      <c r="I113" s="24">
        <f t="shared" si="21"/>
        <v>59347.649999999994</v>
      </c>
      <c r="J113" s="24">
        <f t="shared" si="21"/>
        <v>320522.32999999996</v>
      </c>
      <c r="K113" s="24">
        <f t="shared" si="21"/>
        <v>252189.37000000002</v>
      </c>
      <c r="L113" s="45">
        <f t="shared" si="16"/>
        <v>5013905.080000001</v>
      </c>
      <c r="M113" s="51"/>
    </row>
    <row r="114" spans="1:13" ht="18.75" customHeight="1">
      <c r="A114" s="16" t="s">
        <v>143</v>
      </c>
      <c r="B114" s="24">
        <f aca="true" t="shared" si="22" ref="B114:K114">IF(+B60+B110+B115&lt;0,0,(B60+B110+B115))</f>
        <v>16949.4</v>
      </c>
      <c r="C114" s="24">
        <f t="shared" si="22"/>
        <v>23535.46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23981.32</v>
      </c>
      <c r="H114" s="24">
        <f t="shared" si="22"/>
        <v>14869.82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155070.86000000002</v>
      </c>
      <c r="M114" s="73"/>
    </row>
    <row r="115" spans="1:14" ht="18.75" customHeight="1">
      <c r="A115" s="63" t="s">
        <v>144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63">
        <v>-1887.64</v>
      </c>
      <c r="I115" s="19">
        <v>0</v>
      </c>
      <c r="J115" s="19">
        <v>0</v>
      </c>
      <c r="K115" s="19">
        <v>0</v>
      </c>
      <c r="L115" s="45">
        <f t="shared" si="16"/>
        <v>-1887.64</v>
      </c>
      <c r="N115" s="54"/>
    </row>
    <row r="116" spans="1:12" ht="18.75" customHeight="1">
      <c r="A116" s="16" t="s">
        <v>145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5168975.94</v>
      </c>
      <c r="M120" s="51"/>
    </row>
    <row r="121" spans="1:12" ht="18.75" customHeight="1">
      <c r="A121" s="26" t="s">
        <v>69</v>
      </c>
      <c r="B121" s="27">
        <v>59046.98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59046.98</v>
      </c>
    </row>
    <row r="122" spans="1:12" ht="18.75" customHeight="1">
      <c r="A122" s="26" t="s">
        <v>70</v>
      </c>
      <c r="B122" s="27">
        <v>413115.83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413115.83</v>
      </c>
    </row>
    <row r="123" spans="1:12" ht="18.75" customHeight="1">
      <c r="A123" s="26" t="s">
        <v>71</v>
      </c>
      <c r="B123" s="38">
        <v>0</v>
      </c>
      <c r="C123" s="27">
        <v>775530.25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775530.25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833009.37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833009.37</v>
      </c>
    </row>
    <row r="125" spans="1:12" ht="18.75" customHeight="1">
      <c r="A125" s="26" t="s">
        <v>113</v>
      </c>
      <c r="B125" s="38">
        <v>0</v>
      </c>
      <c r="C125" s="38">
        <v>0</v>
      </c>
      <c r="D125" s="27">
        <v>60899.11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60899.11</v>
      </c>
    </row>
    <row r="126" spans="1:12" ht="18.75" customHeight="1">
      <c r="A126" s="26" t="s">
        <v>114</v>
      </c>
      <c r="B126" s="38">
        <v>0</v>
      </c>
      <c r="C126" s="38">
        <v>0</v>
      </c>
      <c r="D126" s="38">
        <v>0</v>
      </c>
      <c r="E126" s="27">
        <v>422013.43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422013.43</v>
      </c>
    </row>
    <row r="127" spans="1:12" ht="18.75" customHeight="1">
      <c r="A127" s="26" t="s">
        <v>115</v>
      </c>
      <c r="B127" s="38">
        <v>0</v>
      </c>
      <c r="C127" s="38">
        <v>0</v>
      </c>
      <c r="D127" s="38">
        <v>0</v>
      </c>
      <c r="E127" s="27">
        <v>4262.77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4262.77</v>
      </c>
    </row>
    <row r="128" spans="1:12" ht="18.75" customHeight="1">
      <c r="A128" s="26" t="s">
        <v>116</v>
      </c>
      <c r="B128" s="38">
        <v>0</v>
      </c>
      <c r="C128" s="38">
        <v>0</v>
      </c>
      <c r="D128" s="38">
        <v>0</v>
      </c>
      <c r="E128" s="38">
        <v>0</v>
      </c>
      <c r="F128" s="27">
        <v>139033.18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139033.18</v>
      </c>
    </row>
    <row r="129" spans="1:12" ht="18.75" customHeight="1">
      <c r="A129" s="26" t="s">
        <v>117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118</v>
      </c>
      <c r="B130" s="38">
        <v>0</v>
      </c>
      <c r="C130" s="38">
        <v>0</v>
      </c>
      <c r="D130" s="38">
        <v>0</v>
      </c>
      <c r="E130" s="38">
        <v>0</v>
      </c>
      <c r="F130" s="27">
        <v>44271.82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44271.82</v>
      </c>
    </row>
    <row r="131" spans="1:12" ht="18.75" customHeight="1">
      <c r="A131" s="26" t="s">
        <v>119</v>
      </c>
      <c r="B131" s="64">
        <v>0</v>
      </c>
      <c r="C131" s="64">
        <v>0</v>
      </c>
      <c r="D131" s="64">
        <v>0</v>
      </c>
      <c r="E131" s="64">
        <v>0</v>
      </c>
      <c r="F131" s="65">
        <v>301200.07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301200.07</v>
      </c>
    </row>
    <row r="132" spans="1:12" ht="18.75" customHeight="1">
      <c r="A132" s="26" t="s">
        <v>120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298194.56</v>
      </c>
      <c r="H132" s="38">
        <v>0</v>
      </c>
      <c r="I132" s="38">
        <v>0</v>
      </c>
      <c r="J132" s="38">
        <v>0</v>
      </c>
      <c r="K132" s="38"/>
      <c r="L132" s="39">
        <f t="shared" si="23"/>
        <v>298194.56</v>
      </c>
    </row>
    <row r="133" spans="1:12" ht="18.75" customHeight="1">
      <c r="A133" s="26" t="s">
        <v>121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33017.94</v>
      </c>
      <c r="H133" s="38">
        <v>0</v>
      </c>
      <c r="I133" s="38">
        <v>0</v>
      </c>
      <c r="J133" s="38">
        <v>0</v>
      </c>
      <c r="K133" s="38"/>
      <c r="L133" s="39">
        <f t="shared" si="23"/>
        <v>33017.94</v>
      </c>
    </row>
    <row r="134" spans="1:12" ht="18.75" customHeight="1">
      <c r="A134" s="26" t="s">
        <v>122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142822.65</v>
      </c>
      <c r="H134" s="38">
        <v>0</v>
      </c>
      <c r="I134" s="38">
        <v>0</v>
      </c>
      <c r="J134" s="38">
        <v>0</v>
      </c>
      <c r="K134" s="38"/>
      <c r="L134" s="39">
        <f t="shared" si="23"/>
        <v>142822.65</v>
      </c>
    </row>
    <row r="135" spans="1:12" ht="18.75" customHeight="1">
      <c r="A135" s="26" t="s">
        <v>123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140208.69</v>
      </c>
      <c r="H135" s="38">
        <v>0</v>
      </c>
      <c r="I135" s="38">
        <v>0</v>
      </c>
      <c r="J135" s="38">
        <v>0</v>
      </c>
      <c r="K135" s="38"/>
      <c r="L135" s="39">
        <f t="shared" si="23"/>
        <v>140208.69</v>
      </c>
    </row>
    <row r="136" spans="1:12" ht="18.75" customHeight="1">
      <c r="A136" s="26" t="s">
        <v>124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414097.73</v>
      </c>
      <c r="H136" s="38">
        <v>0</v>
      </c>
      <c r="I136" s="38">
        <v>0</v>
      </c>
      <c r="J136" s="38">
        <v>0</v>
      </c>
      <c r="K136" s="38"/>
      <c r="L136" s="39">
        <f t="shared" si="23"/>
        <v>414097.73</v>
      </c>
    </row>
    <row r="137" spans="1:12" ht="18.75" customHeight="1">
      <c r="A137" s="26" t="s">
        <v>125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152412.08</v>
      </c>
      <c r="I137" s="38">
        <v>0</v>
      </c>
      <c r="J137" s="38">
        <v>0</v>
      </c>
      <c r="K137" s="38"/>
      <c r="L137" s="39">
        <f t="shared" si="23"/>
        <v>152412.08</v>
      </c>
    </row>
    <row r="138" spans="1:12" ht="18.75" customHeight="1">
      <c r="A138" s="26" t="s">
        <v>126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289801.13</v>
      </c>
      <c r="I138" s="38">
        <v>0</v>
      </c>
      <c r="J138" s="38">
        <v>0</v>
      </c>
      <c r="K138" s="38"/>
      <c r="L138" s="39">
        <f t="shared" si="23"/>
        <v>289801.13</v>
      </c>
    </row>
    <row r="139" spans="1:12" ht="18.75" customHeight="1">
      <c r="A139" s="26" t="s">
        <v>127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59347.65</v>
      </c>
      <c r="J139" s="38">
        <v>0</v>
      </c>
      <c r="K139" s="38"/>
      <c r="L139" s="39">
        <f t="shared" si="23"/>
        <v>59347.65</v>
      </c>
    </row>
    <row r="140" spans="1:12" ht="18.75" customHeight="1">
      <c r="A140" s="26" t="s">
        <v>128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334501.33</v>
      </c>
      <c r="K140" s="38"/>
      <c r="L140" s="39">
        <f t="shared" si="23"/>
        <v>334501.33</v>
      </c>
    </row>
    <row r="141" spans="1:12" ht="18.75" customHeight="1">
      <c r="A141" s="71" t="s">
        <v>136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252189.37</v>
      </c>
      <c r="L141" s="42">
        <f t="shared" si="23"/>
        <v>252189.37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334501.32999999996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2018-09-20T18:58:30Z</dcterms:modified>
  <cp:category/>
  <cp:version/>
  <cp:contentType/>
  <cp:contentStatus/>
</cp:coreProperties>
</file>