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<sst xmlns="http://schemas.openxmlformats.org/spreadsheetml/2006/main" count="146" uniqueCount="146">
  <si>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</si>
  <si>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</si>
  <si>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</si>
  <si>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</si>
  <si>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</si>
  <si>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</si>
  <si>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</si>
  <si>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</si>
  <si>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</si>
  <si>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</si>
  <si>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</si>
  <si>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</si>
  <si>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</si>
  <si>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</si>
  <si>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</si>
  <si>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</si>
  <si>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</si>
  <si>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</si>
  <si>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</si>
  <si>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</si>
  <si>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</si>
  <si>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</si>
  <si>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</si>
  <si>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</si>
  <si>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</si>
  <si>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</si>
  <si>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</si>
  <si>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</si>
  <si>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</si>
  <si>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</si>
  <si>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</si>
  <si>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</si>
  <si>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</si>
  <si>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</si>
  <si>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</si>
  <si>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</si>
  <si>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</si>
  <si>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</si>
  <si>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</si>
  <si>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</si>
  <si>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</si>
  <si>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</si>
  <si>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</si>
  <si>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</si>
  <si>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</si>
  <si>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</si>
  <si>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</si>
  <si>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</si>
  <si>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</si>
  <si>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</si>
  <si>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</si>
  <si>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</si>
  <si>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</si>
  <si>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</si>
  <si>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</si>
  <si>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</si>
  <si>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</si>
  <si>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</si>
  <si>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</si>
  <si>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</si>
  <si>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</si>
  <si>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</si>
  <si>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</si>
  <si>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</si>
  <si>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</si>
  <si>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</si>
  <si>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</si>
  <si>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</si>
  <si>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</si>
  <si>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</si>
  <si>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</si>
  <si>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</si>
  <si>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</si>
  <si>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</si>
  <si>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</si>
  <si>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</si>
  <si>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</si>
  <si>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</si>
  <si>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</si>
  <si>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</si>
  <si>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</si>
  <si>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</si>
  <si>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</si>
  <si>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</si>
  <si>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</si>
  <si>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</si>
  <si>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</si>
  <si>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</si>
  <si>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</si>
  <si>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</si>
  <si>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</si>
  <si>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</si>
  <si>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</si>
  <si>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</si>
  <si>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</si>
  <si>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</si>
  <si>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</si>
  <si>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</si>
  <si>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</si>
  <si>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</si>
  <si>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</si>
  <si>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</si>
  <si>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</si>
  <si>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</si>
  <si>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</si>
  <si>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</si>
  <si>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</si>
  <si>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</si>
  <si>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</si>
  <si>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</si>
  <si>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</si>
  <si>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</si>
  <si>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</si>
  <si>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</si>
  <si>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</si>
  <si>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</si>
  <si>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</si>
  <si>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</si>
  <si>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</si>
  <si>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</si>
  <si>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</si>
  <si>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</si>
  <si>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</si>
  <si>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</si>
  <si>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</si>
  <si>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</si>
  <si>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</si>
  <si>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</si>
  <si>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</si>
  <si>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</si>
  <si>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</si>
  <si>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</si>
  <si>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</si>
  <si>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</si>
  <si>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</si>
  <si>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</si>
  <si>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</si>
  <si>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</si>
  <si>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</si>
  <si>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</si>
  <si>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</si>
  <si>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</si>
  <si>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</si>
  <si>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</si>
  <si>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</si>
  <si>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13/09/18 - VENCIMENTO 20/09/18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</si>
</sst>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604745</v>
      </c>
      <c r="C7" s="9">
        <f t="shared" si="0"/>
        <v>801763</v>
      </c>
      <c r="D7" s="9">
        <f t="shared" si="0"/>
        <v>794810</v>
      </c>
      <c r="E7" s="9">
        <f t="shared" si="0"/>
        <v>537510</v>
      </c>
      <c r="F7" s="9">
        <f t="shared" si="0"/>
        <v>471609</v>
      </c>
      <c r="G7" s="9">
        <f t="shared" si="0"/>
        <v>1234807</v>
      </c>
      <c r="H7" s="9">
        <f t="shared" si="0"/>
        <v>552188</v>
      </c>
      <c r="I7" s="9">
        <f t="shared" si="0"/>
        <v>126374</v>
      </c>
      <c r="J7" s="9">
        <f t="shared" si="0"/>
        <v>325846</v>
      </c>
      <c r="K7" s="9">
        <f t="shared" si="0"/>
        <v>270222</v>
      </c>
      <c r="L7" s="9">
        <f t="shared" si="0"/>
        <v>5719874</v>
      </c>
      <c r="M7" s="49"/>
    </row>
    <row r="8" spans="1:12" ht="17.25" customHeight="1">
      <c r="A8" s="10" t="s">
        <v>95</v>
      </c>
      <c r="B8" s="11">
        <f>B9+B12+B16</f>
        <v>292905</v>
      </c>
      <c r="C8" s="11">
        <f aca="true" t="shared" si="1" ref="C8:K8">C9+C12+C16</f>
        <v>396988</v>
      </c>
      <c r="D8" s="11">
        <f t="shared" si="1"/>
        <v>366156</v>
      </c>
      <c r="E8" s="11">
        <f t="shared" si="1"/>
        <v>270006</v>
      </c>
      <c r="F8" s="11">
        <f t="shared" si="1"/>
        <v>216464</v>
      </c>
      <c r="G8" s="11">
        <f t="shared" si="1"/>
        <v>597039</v>
      </c>
      <c r="H8" s="11">
        <f t="shared" si="1"/>
        <v>293455</v>
      </c>
      <c r="I8" s="11">
        <f t="shared" si="1"/>
        <v>56863</v>
      </c>
      <c r="J8" s="11">
        <f t="shared" si="1"/>
        <v>149199</v>
      </c>
      <c r="K8" s="11">
        <f t="shared" si="1"/>
        <v>135983</v>
      </c>
      <c r="L8" s="11">
        <f aca="true" t="shared" si="2" ref="L8:L27">SUM(B8:K8)</f>
        <v>2775058</v>
      </c>
    </row>
    <row r="9" spans="1:12" ht="17.25" customHeight="1">
      <c r="A9" s="15" t="s">
        <v>16</v>
      </c>
      <c r="B9" s="13">
        <f>+B10+B11</f>
        <v>33762</v>
      </c>
      <c r="C9" s="13">
        <f aca="true" t="shared" si="3" ref="C9:K9">+C10+C11</f>
        <v>48817</v>
      </c>
      <c r="D9" s="13">
        <f t="shared" si="3"/>
        <v>40352</v>
      </c>
      <c r="E9" s="13">
        <f t="shared" si="3"/>
        <v>31716</v>
      </c>
      <c r="F9" s="13">
        <f t="shared" si="3"/>
        <v>19781</v>
      </c>
      <c r="G9" s="13">
        <f t="shared" si="3"/>
        <v>46619</v>
      </c>
      <c r="H9" s="13">
        <f t="shared" si="3"/>
        <v>42001</v>
      </c>
      <c r="I9" s="13">
        <f t="shared" si="3"/>
        <v>7676</v>
      </c>
      <c r="J9" s="13">
        <f t="shared" si="3"/>
        <v>15147</v>
      </c>
      <c r="K9" s="13">
        <f t="shared" si="3"/>
        <v>14418</v>
      </c>
      <c r="L9" s="11">
        <f t="shared" si="2"/>
        <v>300289</v>
      </c>
    </row>
    <row r="10" spans="1:12" ht="17.25" customHeight="1">
      <c r="A10" s="29" t="s">
        <v>17</v>
      </c>
      <c r="B10" s="13">
        <v>33762</v>
      </c>
      <c r="C10" s="13">
        <v>48817</v>
      </c>
      <c r="D10" s="13">
        <v>40352</v>
      </c>
      <c r="E10" s="13">
        <v>31716</v>
      </c>
      <c r="F10" s="13">
        <v>19781</v>
      </c>
      <c r="G10" s="13">
        <v>46619</v>
      </c>
      <c r="H10" s="13">
        <v>42001</v>
      </c>
      <c r="I10" s="13">
        <v>7676</v>
      </c>
      <c r="J10" s="13">
        <v>15147</v>
      </c>
      <c r="K10" s="13">
        <v>14418</v>
      </c>
      <c r="L10" s="11">
        <f t="shared" si="2"/>
        <v>300289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246700</v>
      </c>
      <c r="C12" s="17">
        <f t="shared" si="4"/>
        <v>330358</v>
      </c>
      <c r="D12" s="17">
        <f t="shared" si="4"/>
        <v>310051</v>
      </c>
      <c r="E12" s="17">
        <f t="shared" si="4"/>
        <v>226851</v>
      </c>
      <c r="F12" s="17">
        <f t="shared" si="4"/>
        <v>184835</v>
      </c>
      <c r="G12" s="17">
        <f t="shared" si="4"/>
        <v>518940</v>
      </c>
      <c r="H12" s="17">
        <f t="shared" si="4"/>
        <v>238998</v>
      </c>
      <c r="I12" s="17">
        <f t="shared" si="4"/>
        <v>46483</v>
      </c>
      <c r="J12" s="17">
        <f t="shared" si="4"/>
        <v>127366</v>
      </c>
      <c r="K12" s="17">
        <f t="shared" si="4"/>
        <v>115240</v>
      </c>
      <c r="L12" s="11">
        <f t="shared" si="2"/>
        <v>2345822</v>
      </c>
    </row>
    <row r="13" spans="1:14" s="67" customFormat="1" ht="17.25" customHeight="1">
      <c r="A13" s="74" t="s">
        <v>19</v>
      </c>
      <c r="B13" s="75">
        <v>110761</v>
      </c>
      <c r="C13" s="75">
        <v>157432</v>
      </c>
      <c r="D13" s="75">
        <v>153654</v>
      </c>
      <c r="E13" s="75">
        <v>107602</v>
      </c>
      <c r="F13" s="75">
        <v>88312</v>
      </c>
      <c r="G13" s="75">
        <v>231381</v>
      </c>
      <c r="H13" s="75">
        <v>102389</v>
      </c>
      <c r="I13" s="75">
        <v>23968</v>
      </c>
      <c r="J13" s="75">
        <v>62944</v>
      </c>
      <c r="K13" s="75">
        <v>52304</v>
      </c>
      <c r="L13" s="76">
        <f t="shared" si="2"/>
        <v>1090747</v>
      </c>
      <c r="M13" s="77"/>
      <c r="N13" s="78"/>
    </row>
    <row r="14" spans="1:13" s="67" customFormat="1" ht="17.25" customHeight="1">
      <c r="A14" s="74" t="s">
        <v>20</v>
      </c>
      <c r="B14" s="75">
        <v>118377</v>
      </c>
      <c r="C14" s="75">
        <v>146116</v>
      </c>
      <c r="D14" s="75">
        <v>136901</v>
      </c>
      <c r="E14" s="75">
        <v>102301</v>
      </c>
      <c r="F14" s="75">
        <v>85513</v>
      </c>
      <c r="G14" s="75">
        <v>258009</v>
      </c>
      <c r="H14" s="75">
        <v>111686</v>
      </c>
      <c r="I14" s="75">
        <v>18204</v>
      </c>
      <c r="J14" s="75">
        <v>57657</v>
      </c>
      <c r="K14" s="75">
        <v>56019</v>
      </c>
      <c r="L14" s="76">
        <f t="shared" si="2"/>
        <v>1090783</v>
      </c>
      <c r="M14" s="77"/>
    </row>
    <row r="15" spans="1:12" ht="17.25" customHeight="1">
      <c r="A15" s="14" t="s">
        <v>21</v>
      </c>
      <c r="B15" s="13">
        <v>17562</v>
      </c>
      <c r="C15" s="13">
        <v>26810</v>
      </c>
      <c r="D15" s="13">
        <v>19496</v>
      </c>
      <c r="E15" s="13">
        <v>16948</v>
      </c>
      <c r="F15" s="13">
        <v>11010</v>
      </c>
      <c r="G15" s="13">
        <v>29550</v>
      </c>
      <c r="H15" s="13">
        <v>24923</v>
      </c>
      <c r="I15" s="13">
        <v>4311</v>
      </c>
      <c r="J15" s="13">
        <v>6765</v>
      </c>
      <c r="K15" s="13">
        <v>6917</v>
      </c>
      <c r="L15" s="11">
        <f t="shared" si="2"/>
        <v>164292</v>
      </c>
    </row>
    <row r="16" spans="1:12" ht="17.25" customHeight="1">
      <c r="A16" s="15" t="s">
        <v>91</v>
      </c>
      <c r="B16" s="13">
        <f>B17+B18+B19</f>
        <v>12443</v>
      </c>
      <c r="C16" s="13">
        <f aca="true" t="shared" si="5" ref="C16:K16">C17+C18+C19</f>
        <v>17813</v>
      </c>
      <c r="D16" s="13">
        <f t="shared" si="5"/>
        <v>15753</v>
      </c>
      <c r="E16" s="13">
        <f t="shared" si="5"/>
        <v>11439</v>
      </c>
      <c r="F16" s="13">
        <f t="shared" si="5"/>
        <v>11848</v>
      </c>
      <c r="G16" s="13">
        <f t="shared" si="5"/>
        <v>31480</v>
      </c>
      <c r="H16" s="13">
        <f t="shared" si="5"/>
        <v>12456</v>
      </c>
      <c r="I16" s="13">
        <f t="shared" si="5"/>
        <v>2704</v>
      </c>
      <c r="J16" s="13">
        <f t="shared" si="5"/>
        <v>6686</v>
      </c>
      <c r="K16" s="13">
        <f t="shared" si="5"/>
        <v>6325</v>
      </c>
      <c r="L16" s="11">
        <f t="shared" si="2"/>
        <v>128947</v>
      </c>
    </row>
    <row r="17" spans="1:12" ht="17.25" customHeight="1">
      <c r="A17" s="14" t="s">
        <v>92</v>
      </c>
      <c r="B17" s="13">
        <v>12412</v>
      </c>
      <c r="C17" s="13">
        <v>17788</v>
      </c>
      <c r="D17" s="13">
        <v>15725</v>
      </c>
      <c r="E17" s="13">
        <v>11412</v>
      </c>
      <c r="F17" s="13">
        <v>11817</v>
      </c>
      <c r="G17" s="13">
        <v>31410</v>
      </c>
      <c r="H17" s="13">
        <v>12434</v>
      </c>
      <c r="I17" s="13">
        <v>2701</v>
      </c>
      <c r="J17" s="13">
        <v>6675</v>
      </c>
      <c r="K17" s="13">
        <v>6308</v>
      </c>
      <c r="L17" s="11">
        <f t="shared" si="2"/>
        <v>128682</v>
      </c>
    </row>
    <row r="18" spans="1:12" ht="17.25" customHeight="1">
      <c r="A18" s="14" t="s">
        <v>93</v>
      </c>
      <c r="B18" s="13">
        <v>19</v>
      </c>
      <c r="C18" s="13">
        <v>16</v>
      </c>
      <c r="D18" s="13">
        <v>25</v>
      </c>
      <c r="E18" s="13">
        <v>26</v>
      </c>
      <c r="F18" s="13">
        <v>21</v>
      </c>
      <c r="G18" s="13">
        <v>37</v>
      </c>
      <c r="H18" s="13">
        <v>21</v>
      </c>
      <c r="I18" s="13">
        <v>3</v>
      </c>
      <c r="J18" s="13">
        <v>6</v>
      </c>
      <c r="K18" s="13">
        <v>14</v>
      </c>
      <c r="L18" s="11">
        <f t="shared" si="2"/>
        <v>188</v>
      </c>
    </row>
    <row r="19" spans="1:12" ht="17.25" customHeight="1">
      <c r="A19" s="14" t="s">
        <v>94</v>
      </c>
      <c r="B19" s="13">
        <v>12</v>
      </c>
      <c r="C19" s="13">
        <v>9</v>
      </c>
      <c r="D19" s="13">
        <v>3</v>
      </c>
      <c r="E19" s="13">
        <v>1</v>
      </c>
      <c r="F19" s="13">
        <v>10</v>
      </c>
      <c r="G19" s="13">
        <v>33</v>
      </c>
      <c r="H19" s="13">
        <v>1</v>
      </c>
      <c r="I19" s="13">
        <v>0</v>
      </c>
      <c r="J19" s="13">
        <v>5</v>
      </c>
      <c r="K19" s="13">
        <v>3</v>
      </c>
      <c r="L19" s="11">
        <f t="shared" si="2"/>
        <v>77</v>
      </c>
    </row>
    <row r="20" spans="1:12" ht="17.25" customHeight="1">
      <c r="A20" s="16" t="s">
        <v>22</v>
      </c>
      <c r="B20" s="11">
        <f>+B21+B22+B23</f>
        <v>172619</v>
      </c>
      <c r="C20" s="11">
        <f aca="true" t="shared" si="6" ref="C20:K20">+C21+C22+C23</f>
        <v>201516</v>
      </c>
      <c r="D20" s="11">
        <f t="shared" si="6"/>
        <v>218963</v>
      </c>
      <c r="E20" s="11">
        <f t="shared" si="6"/>
        <v>139688</v>
      </c>
      <c r="F20" s="11">
        <f t="shared" si="6"/>
        <v>151612</v>
      </c>
      <c r="G20" s="11">
        <f t="shared" si="6"/>
        <v>420882</v>
      </c>
      <c r="H20" s="11">
        <f t="shared" si="6"/>
        <v>142815</v>
      </c>
      <c r="I20" s="11">
        <f t="shared" si="6"/>
        <v>35008</v>
      </c>
      <c r="J20" s="11">
        <f t="shared" si="6"/>
        <v>84919</v>
      </c>
      <c r="K20" s="11">
        <f t="shared" si="6"/>
        <v>72976</v>
      </c>
      <c r="L20" s="11">
        <f t="shared" si="2"/>
        <v>1640998</v>
      </c>
    </row>
    <row r="21" spans="1:13" s="67" customFormat="1" ht="17.25" customHeight="1">
      <c r="A21" s="60" t="s">
        <v>23</v>
      </c>
      <c r="B21" s="75">
        <v>86971</v>
      </c>
      <c r="C21" s="75">
        <v>111123</v>
      </c>
      <c r="D21" s="75">
        <v>124026</v>
      </c>
      <c r="E21" s="75">
        <v>76271</v>
      </c>
      <c r="F21" s="75">
        <v>82081</v>
      </c>
      <c r="G21" s="75">
        <v>208936</v>
      </c>
      <c r="H21" s="75">
        <v>75453</v>
      </c>
      <c r="I21" s="75">
        <v>20646</v>
      </c>
      <c r="J21" s="75">
        <v>46780</v>
      </c>
      <c r="K21" s="75">
        <v>37261</v>
      </c>
      <c r="L21" s="76">
        <f t="shared" si="2"/>
        <v>869548</v>
      </c>
      <c r="M21" s="77"/>
    </row>
    <row r="22" spans="1:13" s="67" customFormat="1" ht="17.25" customHeight="1">
      <c r="A22" s="60" t="s">
        <v>24</v>
      </c>
      <c r="B22" s="75">
        <v>77951</v>
      </c>
      <c r="C22" s="75">
        <v>81106</v>
      </c>
      <c r="D22" s="75">
        <v>86574</v>
      </c>
      <c r="E22" s="75">
        <v>57638</v>
      </c>
      <c r="F22" s="75">
        <v>64315</v>
      </c>
      <c r="G22" s="75">
        <v>197651</v>
      </c>
      <c r="H22" s="75">
        <v>59152</v>
      </c>
      <c r="I22" s="75">
        <v>12599</v>
      </c>
      <c r="J22" s="75">
        <v>35224</v>
      </c>
      <c r="K22" s="75">
        <v>32983</v>
      </c>
      <c r="L22" s="76">
        <f t="shared" si="2"/>
        <v>705193</v>
      </c>
      <c r="M22" s="77"/>
    </row>
    <row r="23" spans="1:12" ht="17.25" customHeight="1">
      <c r="A23" s="12" t="s">
        <v>25</v>
      </c>
      <c r="B23" s="13">
        <v>7697</v>
      </c>
      <c r="C23" s="13">
        <v>9287</v>
      </c>
      <c r="D23" s="13">
        <v>8363</v>
      </c>
      <c r="E23" s="13">
        <v>5779</v>
      </c>
      <c r="F23" s="13">
        <v>5216</v>
      </c>
      <c r="G23" s="13">
        <v>14295</v>
      </c>
      <c r="H23" s="13">
        <v>8210</v>
      </c>
      <c r="I23" s="13">
        <v>1763</v>
      </c>
      <c r="J23" s="13">
        <v>2915</v>
      </c>
      <c r="K23" s="13">
        <v>2732</v>
      </c>
      <c r="L23" s="11">
        <f t="shared" si="2"/>
        <v>66257</v>
      </c>
    </row>
    <row r="24" spans="1:13" ht="17.25" customHeight="1">
      <c r="A24" s="16" t="s">
        <v>26</v>
      </c>
      <c r="B24" s="13">
        <f>+B25+B26</f>
        <v>139221</v>
      </c>
      <c r="C24" s="13">
        <f aca="true" t="shared" si="7" ref="C24:K24">+C25+C26</f>
        <v>203259</v>
      </c>
      <c r="D24" s="13">
        <f t="shared" si="7"/>
        <v>209691</v>
      </c>
      <c r="E24" s="13">
        <f t="shared" si="7"/>
        <v>127816</v>
      </c>
      <c r="F24" s="13">
        <f t="shared" si="7"/>
        <v>103533</v>
      </c>
      <c r="G24" s="13">
        <f t="shared" si="7"/>
        <v>216886</v>
      </c>
      <c r="H24" s="13">
        <f t="shared" si="7"/>
        <v>108611</v>
      </c>
      <c r="I24" s="13">
        <f t="shared" si="7"/>
        <v>34503</v>
      </c>
      <c r="J24" s="13">
        <f t="shared" si="7"/>
        <v>91728</v>
      </c>
      <c r="K24" s="13">
        <f t="shared" si="7"/>
        <v>61263</v>
      </c>
      <c r="L24" s="11">
        <f t="shared" si="2"/>
        <v>1296511</v>
      </c>
      <c r="M24" s="50"/>
    </row>
    <row r="25" spans="1:13" ht="17.25" customHeight="1">
      <c r="A25" s="12" t="s">
        <v>112</v>
      </c>
      <c r="B25" s="13">
        <v>75588</v>
      </c>
      <c r="C25" s="13">
        <v>114156</v>
      </c>
      <c r="D25" s="13">
        <v>122184</v>
      </c>
      <c r="E25" s="13">
        <v>76447</v>
      </c>
      <c r="F25" s="13">
        <v>56621</v>
      </c>
      <c r="G25" s="13">
        <v>121496</v>
      </c>
      <c r="H25" s="13">
        <v>62334</v>
      </c>
      <c r="I25" s="13">
        <v>22428</v>
      </c>
      <c r="J25" s="13">
        <v>50705</v>
      </c>
      <c r="K25" s="13">
        <v>33336</v>
      </c>
      <c r="L25" s="11">
        <f t="shared" si="2"/>
        <v>735295</v>
      </c>
      <c r="M25" s="49"/>
    </row>
    <row r="26" spans="1:13" ht="17.25" customHeight="1">
      <c r="A26" s="12" t="s">
        <v>113</v>
      </c>
      <c r="B26" s="13">
        <v>63633</v>
      </c>
      <c r="C26" s="13">
        <v>89103</v>
      </c>
      <c r="D26" s="13">
        <v>87507</v>
      </c>
      <c r="E26" s="13">
        <v>51369</v>
      </c>
      <c r="F26" s="13">
        <v>46912</v>
      </c>
      <c r="G26" s="13">
        <v>95390</v>
      </c>
      <c r="H26" s="13">
        <v>46277</v>
      </c>
      <c r="I26" s="13">
        <v>12075</v>
      </c>
      <c r="J26" s="13">
        <v>41023</v>
      </c>
      <c r="K26" s="13">
        <v>27927</v>
      </c>
      <c r="L26" s="11">
        <f t="shared" si="2"/>
        <v>561216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7307</v>
      </c>
      <c r="I27" s="11">
        <v>0</v>
      </c>
      <c r="J27" s="11">
        <v>0</v>
      </c>
      <c r="K27" s="11">
        <v>0</v>
      </c>
      <c r="L27" s="11">
        <f t="shared" si="2"/>
        <v>7307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11383.31</v>
      </c>
      <c r="I35" s="19">
        <v>0</v>
      </c>
      <c r="J35" s="19">
        <v>0</v>
      </c>
      <c r="K35" s="19">
        <v>0</v>
      </c>
      <c r="L35" s="23">
        <f>SUM(B35:K35)</f>
        <v>11383.31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1972652.8799999997</v>
      </c>
      <c r="C47" s="22">
        <f aca="true" t="shared" si="11" ref="C47:H47">+C48+C60</f>
        <v>2924186.33</v>
      </c>
      <c r="D47" s="22">
        <f t="shared" si="11"/>
        <v>3195687.22</v>
      </c>
      <c r="E47" s="22">
        <f t="shared" si="11"/>
        <v>1885494.78</v>
      </c>
      <c r="F47" s="22">
        <f t="shared" si="11"/>
        <v>1687574.1899999997</v>
      </c>
      <c r="G47" s="22">
        <f t="shared" si="11"/>
        <v>3599843.8500000006</v>
      </c>
      <c r="H47" s="22">
        <f t="shared" si="11"/>
        <v>1860035.78</v>
      </c>
      <c r="I47" s="22">
        <f>+I48+I60</f>
        <v>659183.6</v>
      </c>
      <c r="J47" s="22">
        <f>+J48+J60</f>
        <v>1106463.49</v>
      </c>
      <c r="K47" s="22">
        <f>+K48+K60</f>
        <v>875644.23</v>
      </c>
      <c r="L47" s="22">
        <f aca="true" t="shared" si="12" ref="L47:L60">SUM(B47:K47)</f>
        <v>19766766.35</v>
      </c>
    </row>
    <row r="48" spans="1:12" ht="17.25" customHeight="1">
      <c r="A48" s="16" t="s">
        <v>138</v>
      </c>
      <c r="B48" s="23">
        <f>SUM(B49:B59)</f>
        <v>1955703.4799999997</v>
      </c>
      <c r="C48" s="23">
        <f aca="true" t="shared" si="13" ref="C48:K48">SUM(C49:C59)</f>
        <v>2899695.5700000003</v>
      </c>
      <c r="D48" s="23">
        <f t="shared" si="13"/>
        <v>3171766.02</v>
      </c>
      <c r="E48" s="23">
        <f t="shared" si="13"/>
        <v>1862054.26</v>
      </c>
      <c r="F48" s="23">
        <f t="shared" si="13"/>
        <v>1673180.0499999998</v>
      </c>
      <c r="G48" s="23">
        <f t="shared" si="13"/>
        <v>3574906.9000000004</v>
      </c>
      <c r="H48" s="23">
        <f t="shared" si="13"/>
        <v>1843278.32</v>
      </c>
      <c r="I48" s="23">
        <f t="shared" si="13"/>
        <v>659183.6</v>
      </c>
      <c r="J48" s="23">
        <f t="shared" si="13"/>
        <v>1092484.49</v>
      </c>
      <c r="K48" s="23">
        <f t="shared" si="13"/>
        <v>875644.23</v>
      </c>
      <c r="L48" s="23">
        <f t="shared" si="12"/>
        <v>19607896.919999998</v>
      </c>
    </row>
    <row r="49" spans="1:12" ht="17.25" customHeight="1">
      <c r="A49" s="34" t="s">
        <v>43</v>
      </c>
      <c r="B49" s="23">
        <f aca="true" t="shared" si="14" ref="B49:H49">ROUND(B30*B7,2)</f>
        <v>1906337.66</v>
      </c>
      <c r="C49" s="23">
        <f t="shared" si="14"/>
        <v>2828058.63</v>
      </c>
      <c r="D49" s="23">
        <f t="shared" si="14"/>
        <v>3088075.29</v>
      </c>
      <c r="E49" s="23">
        <f t="shared" si="14"/>
        <v>1815386.27</v>
      </c>
      <c r="F49" s="23">
        <f t="shared" si="14"/>
        <v>1610308.93</v>
      </c>
      <c r="G49" s="23">
        <f t="shared" si="14"/>
        <v>3482649.66</v>
      </c>
      <c r="H49" s="23">
        <f t="shared" si="14"/>
        <v>1785720.77</v>
      </c>
      <c r="I49" s="23">
        <f>ROUND(I30*I7,2)</f>
        <v>658117.88</v>
      </c>
      <c r="J49" s="23">
        <f>ROUND(J30*J7,2)</f>
        <v>1062909.65</v>
      </c>
      <c r="K49" s="23">
        <f>ROUND(K30*K7,2)</f>
        <v>869817.6</v>
      </c>
      <c r="L49" s="23">
        <f t="shared" si="12"/>
        <v>19107382.34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11383.31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11383.31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24936.95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158869.43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-196299.11</v>
      </c>
      <c r="C64" s="35">
        <f t="shared" si="15"/>
        <v>-224231.54</v>
      </c>
      <c r="D64" s="35">
        <f t="shared" si="15"/>
        <v>-204481.84999999998</v>
      </c>
      <c r="E64" s="35">
        <f t="shared" si="15"/>
        <v>-230757.59</v>
      </c>
      <c r="F64" s="35">
        <f t="shared" si="15"/>
        <v>-170695.69</v>
      </c>
      <c r="G64" s="35">
        <f t="shared" si="15"/>
        <v>-294387.46</v>
      </c>
      <c r="H64" s="35">
        <f t="shared" si="15"/>
        <v>-183830.32</v>
      </c>
      <c r="I64" s="35">
        <f t="shared" si="15"/>
        <v>-167234.53</v>
      </c>
      <c r="J64" s="35">
        <f t="shared" si="15"/>
        <v>-72058</v>
      </c>
      <c r="K64" s="35">
        <f t="shared" si="15"/>
        <v>-65603.22</v>
      </c>
      <c r="L64" s="35">
        <f aca="true" t="shared" si="16" ref="L64:L114">SUM(B64:K64)</f>
        <v>-1809579.31</v>
      </c>
    </row>
    <row r="65" spans="1:12" ht="18.75" customHeight="1">
      <c r="A65" s="16" t="s">
        <v>73</v>
      </c>
      <c r="B65" s="35">
        <f aca="true" t="shared" si="17" ref="B65:K65">B66+B67+B68+B69+B70+B71</f>
        <v>-179760.69</v>
      </c>
      <c r="C65" s="35">
        <f t="shared" si="17"/>
        <v>-200428.88</v>
      </c>
      <c r="D65" s="35">
        <f t="shared" si="17"/>
        <v>-181368.52</v>
      </c>
      <c r="E65" s="35">
        <f t="shared" si="17"/>
        <v>-215322.85</v>
      </c>
      <c r="F65" s="35">
        <f t="shared" si="17"/>
        <v>-157023.06</v>
      </c>
      <c r="G65" s="35">
        <f t="shared" si="17"/>
        <v>-260065.88</v>
      </c>
      <c r="H65" s="35">
        <f t="shared" si="17"/>
        <v>-168004</v>
      </c>
      <c r="I65" s="35">
        <f t="shared" si="17"/>
        <v>-30704</v>
      </c>
      <c r="J65" s="35">
        <f t="shared" si="17"/>
        <v>-60588</v>
      </c>
      <c r="K65" s="35">
        <f t="shared" si="17"/>
        <v>-57672</v>
      </c>
      <c r="L65" s="35">
        <f t="shared" si="16"/>
        <v>-1510937.88</v>
      </c>
    </row>
    <row r="66" spans="1:12" ht="18.75" customHeight="1">
      <c r="A66" s="12" t="s">
        <v>74</v>
      </c>
      <c r="B66" s="35">
        <f>-ROUND(B9*$D$3,2)</f>
        <v>-135048</v>
      </c>
      <c r="C66" s="35">
        <f aca="true" t="shared" si="18" ref="C66:K66">-ROUND(C9*$D$3,2)</f>
        <v>-195268</v>
      </c>
      <c r="D66" s="35">
        <f t="shared" si="18"/>
        <v>-161408</v>
      </c>
      <c r="E66" s="35">
        <f t="shared" si="18"/>
        <v>-126864</v>
      </c>
      <c r="F66" s="35">
        <f t="shared" si="18"/>
        <v>-79124</v>
      </c>
      <c r="G66" s="35">
        <f t="shared" si="18"/>
        <v>-186476</v>
      </c>
      <c r="H66" s="35">
        <f t="shared" si="18"/>
        <v>-168004</v>
      </c>
      <c r="I66" s="35">
        <f t="shared" si="18"/>
        <v>-30704</v>
      </c>
      <c r="J66" s="35">
        <f t="shared" si="18"/>
        <v>-60588</v>
      </c>
      <c r="K66" s="35">
        <f t="shared" si="18"/>
        <v>-57672</v>
      </c>
      <c r="L66" s="35">
        <f t="shared" si="16"/>
        <v>-1201156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-476</v>
      </c>
      <c r="C68" s="35">
        <v>-244</v>
      </c>
      <c r="D68" s="35">
        <v>-240</v>
      </c>
      <c r="E68" s="35">
        <v>-464</v>
      </c>
      <c r="F68" s="35">
        <v>-340</v>
      </c>
      <c r="G68" s="35">
        <v>-240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-2004</v>
      </c>
    </row>
    <row r="69" spans="1:12" ht="18.75" customHeight="1">
      <c r="A69" s="12" t="s">
        <v>103</v>
      </c>
      <c r="B69" s="35">
        <v>-3204</v>
      </c>
      <c r="C69" s="35">
        <v>-1316</v>
      </c>
      <c r="D69" s="35">
        <v>-1372</v>
      </c>
      <c r="E69" s="35">
        <v>-3148</v>
      </c>
      <c r="F69" s="35">
        <v>-1652</v>
      </c>
      <c r="G69" s="35">
        <v>-616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-11308</v>
      </c>
    </row>
    <row r="70" spans="1:12" ht="18.75" customHeight="1">
      <c r="A70" s="12" t="s">
        <v>52</v>
      </c>
      <c r="B70" s="35">
        <v>-41032.69</v>
      </c>
      <c r="C70" s="35">
        <v>-3600.88</v>
      </c>
      <c r="D70" s="35">
        <v>-18348.52</v>
      </c>
      <c r="E70" s="35">
        <v>-84846.85</v>
      </c>
      <c r="F70" s="35">
        <v>-75907.06</v>
      </c>
      <c r="G70" s="35">
        <v>-72733.88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-296469.88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-16538.42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-298641.43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144</v>
      </c>
      <c r="B107" s="63">
        <v>-500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63">
        <f t="shared" si="16"/>
        <v>-1000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1776353.7699999998</v>
      </c>
      <c r="C112" s="24">
        <f t="shared" si="20"/>
        <v>2699954.79</v>
      </c>
      <c r="D112" s="24">
        <f t="shared" si="20"/>
        <v>2991205.37</v>
      </c>
      <c r="E112" s="24">
        <f t="shared" si="20"/>
        <v>1654737.19</v>
      </c>
      <c r="F112" s="24">
        <f t="shared" si="20"/>
        <v>1516878.4999999998</v>
      </c>
      <c r="G112" s="24">
        <f t="shared" si="20"/>
        <v>3305456.3900000006</v>
      </c>
      <c r="H112" s="24">
        <f t="shared" si="20"/>
        <v>1676205.46</v>
      </c>
      <c r="I112" s="24">
        <f>+I113+I114</f>
        <v>491949.06999999995</v>
      </c>
      <c r="J112" s="24">
        <f>+J113+J114</f>
        <v>1034405.49</v>
      </c>
      <c r="K112" s="24">
        <f>+K113+K114</f>
        <v>810041.01</v>
      </c>
      <c r="L112" s="45">
        <f t="shared" si="16"/>
        <v>17957187.04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1759404.3699999999</v>
      </c>
      <c r="C113" s="24">
        <f t="shared" si="21"/>
        <v>2675464.0300000003</v>
      </c>
      <c r="D113" s="24">
        <f t="shared" si="21"/>
        <v>2967284.17</v>
      </c>
      <c r="E113" s="24">
        <f t="shared" si="21"/>
        <v>1631296.67</v>
      </c>
      <c r="F113" s="24">
        <f t="shared" si="21"/>
        <v>1502484.3599999999</v>
      </c>
      <c r="G113" s="24">
        <f t="shared" si="21"/>
        <v>3280519.4400000004</v>
      </c>
      <c r="H113" s="24">
        <f t="shared" si="21"/>
        <v>1659448</v>
      </c>
      <c r="I113" s="24">
        <f t="shared" si="21"/>
        <v>491949.06999999995</v>
      </c>
      <c r="J113" s="24">
        <f t="shared" si="21"/>
        <v>1020426.49</v>
      </c>
      <c r="K113" s="24">
        <f t="shared" si="21"/>
        <v>810041.01</v>
      </c>
      <c r="L113" s="45">
        <f t="shared" si="16"/>
        <v>17798317.61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24936.95</v>
      </c>
      <c r="H114" s="24">
        <f t="shared" si="22"/>
        <v>16757.46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158869.43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>
        <v>0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17957187.060000002</v>
      </c>
      <c r="M120" s="51"/>
    </row>
    <row r="121" spans="1:12" ht="18.75" customHeight="1">
      <c r="A121" s="26" t="s">
        <v>69</v>
      </c>
      <c r="B121" s="27">
        <v>221126.53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221126.53</v>
      </c>
    </row>
    <row r="122" spans="1:12" ht="18.75" customHeight="1">
      <c r="A122" s="26" t="s">
        <v>70</v>
      </c>
      <c r="B122" s="27">
        <v>1555227.25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1555227.25</v>
      </c>
    </row>
    <row r="123" spans="1:12" ht="18.75" customHeight="1">
      <c r="A123" s="26" t="s">
        <v>71</v>
      </c>
      <c r="B123" s="38">
        <v>0</v>
      </c>
      <c r="C123" s="27">
        <v>2699954.79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2699954.79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2783495.48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2783495.48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207709.89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207709.89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1638189.82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1638189.82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16547.38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16547.38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462002.2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462002.2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115222.58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115222.58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939653.72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939653.72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900761.72</v>
      </c>
      <c r="H132" s="38">
        <v>0</v>
      </c>
      <c r="I132" s="38">
        <v>0</v>
      </c>
      <c r="J132" s="38">
        <v>0</v>
      </c>
      <c r="K132" s="38"/>
      <c r="L132" s="39">
        <f t="shared" si="23"/>
        <v>900761.72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76263.47</v>
      </c>
      <c r="H133" s="38">
        <v>0</v>
      </c>
      <c r="I133" s="38">
        <v>0</v>
      </c>
      <c r="J133" s="38">
        <v>0</v>
      </c>
      <c r="K133" s="38"/>
      <c r="L133" s="39">
        <f t="shared" si="23"/>
        <v>76263.47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463251.94</v>
      </c>
      <c r="H134" s="38">
        <v>0</v>
      </c>
      <c r="I134" s="38">
        <v>0</v>
      </c>
      <c r="J134" s="38">
        <v>0</v>
      </c>
      <c r="K134" s="38"/>
      <c r="L134" s="39">
        <f t="shared" si="23"/>
        <v>463251.94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479159.8</v>
      </c>
      <c r="H135" s="38">
        <v>0</v>
      </c>
      <c r="I135" s="38">
        <v>0</v>
      </c>
      <c r="J135" s="38">
        <v>0</v>
      </c>
      <c r="K135" s="38"/>
      <c r="L135" s="39">
        <f t="shared" si="23"/>
        <v>479159.8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1386019.46</v>
      </c>
      <c r="H136" s="38">
        <v>0</v>
      </c>
      <c r="I136" s="38">
        <v>0</v>
      </c>
      <c r="J136" s="38">
        <v>0</v>
      </c>
      <c r="K136" s="38"/>
      <c r="L136" s="39">
        <f t="shared" si="23"/>
        <v>1386019.46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587493.17</v>
      </c>
      <c r="I137" s="38">
        <v>0</v>
      </c>
      <c r="J137" s="38">
        <v>0</v>
      </c>
      <c r="K137" s="38"/>
      <c r="L137" s="39">
        <f t="shared" si="23"/>
        <v>587493.17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1088712.3</v>
      </c>
      <c r="I138" s="38">
        <v>0</v>
      </c>
      <c r="J138" s="38">
        <v>0</v>
      </c>
      <c r="K138" s="38"/>
      <c r="L138" s="39">
        <f t="shared" si="23"/>
        <v>1088712.3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491949.07</v>
      </c>
      <c r="J139" s="38">
        <v>0</v>
      </c>
      <c r="K139" s="38"/>
      <c r="L139" s="39">
        <f t="shared" si="23"/>
        <v>491949.07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1034405.49</v>
      </c>
      <c r="K140" s="38"/>
      <c r="L140" s="39">
        <f t="shared" si="23"/>
        <v>1034405.49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810041</v>
      </c>
      <c r="L141" s="42">
        <f t="shared" si="23"/>
        <v>810041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1034405.49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2018-09-19T18:20:14Z</dcterms:modified>
  <cp:category/>
  <cp:version/>
  <cp:contentType/>
  <cp:contentStatus/>
</cp:coreProperties>
</file>