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2255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<sst xmlns="http://schemas.openxmlformats.org/spreadsheetml/2006/main" count="147" uniqueCount="147">
  <si>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</si>
  <si>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</si>
  <si>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</si>
  <si>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</si>
  <si>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</si>
  <si>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</si>
  <si>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</si>
  <si>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</si>
  <si>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</si>
  <si>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</si>
  <si>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</si>
  <si>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</si>
  <si>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</si>
  <si>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</si>
  <si>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</si>
  <si>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</si>
  <si>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</si>
  <si>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</si>
  <si>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</si>
  <si>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</si>
  <si>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</si>
  <si>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</si>
  <si>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</si>
  <si>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</si>
  <si>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</si>
  <si>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</si>
  <si>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</si>
  <si>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</si>
  <si>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</si>
  <si>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</si>
  <si>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</si>
  <si>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</si>
  <si>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</si>
  <si>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</si>
  <si>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</si>
  <si>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</si>
  <si>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</si>
  <si>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</si>
  <si>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</si>
  <si>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</si>
  <si>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</si>
  <si>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</si>
  <si>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</si>
  <si>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</si>
  <si>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</si>
  <si>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</si>
  <si>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</si>
  <si>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</si>
  <si>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</si>
  <si>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</si>
  <si>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</si>
  <si>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</si>
  <si>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</si>
  <si>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</si>
  <si>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</si>
  <si>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</si>
  <si>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</si>
  <si>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</si>
  <si>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</si>
  <si>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</si>
  <si>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</si>
  <si>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</si>
  <si>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</si>
  <si>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</si>
  <si>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</si>
  <si>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</si>
  <si>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</si>
  <si>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</si>
  <si>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</si>
  <si>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</si>
  <si>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</si>
  <si>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</si>
  <si>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</si>
  <si>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</si>
  <si>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</si>
  <si>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</si>
  <si>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</si>
  <si>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</si>
  <si>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</si>
  <si>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</si>
  <si>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</si>
  <si>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</si>
  <si>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</si>
  <si>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</si>
  <si>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</si>
  <si>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</si>
  <si>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</si>
  <si>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</si>
  <si>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</si>
  <si>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</si>
  <si>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</si>
  <si>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</si>
  <si>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</si>
  <si>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</si>
  <si>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</si>
  <si>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</si>
  <si>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</si>
  <si>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</si>
  <si>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</si>
  <si>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</si>
  <si>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</si>
  <si>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</si>
  <si>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</si>
  <si>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</si>
  <si>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</si>
  <si>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</si>
  <si>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</si>
  <si>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</si>
  <si>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</si>
  <si>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</si>
  <si>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</si>
  <si>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</si>
  <si>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</si>
  <si>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</si>
  <si>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</si>
  <si>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</si>
  <si>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</si>
  <si>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</si>
  <si>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</si>
  <si>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</si>
  <si>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</si>
  <si>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</si>
  <si>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</si>
  <si>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</si>
  <si>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</si>
  <si>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</si>
  <si>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</si>
  <si>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</si>
  <si>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</si>
  <si>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</si>
  <si>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</si>
  <si>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</si>
  <si>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</si>
  <si>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</si>
  <si>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</si>
  <si>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</si>
  <si>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</si>
  <si>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</si>
  <si>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</si>
  <si>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</si>
  <si>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</si>
  <si>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</si>
  <si>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</si>
  <si>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6.2.35. Descumprimento Entrega de Documentos</t>
  </si>
  <si>
    <t>OPERAÇÃO 12/09/18 - VENCIMENTO 19/09/18</t>
  </si>
  <si>
    <t>6.3. Revisão de Remuneração pelo Transporte Coletivo ¹</t>
  </si>
  <si>
    <t>¹ Remuneração das linhas da USP de maio, junho e agosto/18.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</si>
</sst>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138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610393</v>
      </c>
      <c r="C7" s="9">
        <f t="shared" si="0"/>
        <v>807925</v>
      </c>
      <c r="D7" s="9">
        <f t="shared" si="0"/>
        <v>805058</v>
      </c>
      <c r="E7" s="9">
        <f t="shared" si="0"/>
        <v>540814</v>
      </c>
      <c r="F7" s="9">
        <f t="shared" si="0"/>
        <v>471719</v>
      </c>
      <c r="G7" s="9">
        <f t="shared" si="0"/>
        <v>1222896</v>
      </c>
      <c r="H7" s="9">
        <f t="shared" si="0"/>
        <v>553555</v>
      </c>
      <c r="I7" s="9">
        <f t="shared" si="0"/>
        <v>123282</v>
      </c>
      <c r="J7" s="9">
        <f t="shared" si="0"/>
        <v>326928</v>
      </c>
      <c r="K7" s="9">
        <f t="shared" si="0"/>
        <v>269726</v>
      </c>
      <c r="L7" s="9">
        <f t="shared" si="0"/>
        <v>5732296</v>
      </c>
      <c r="M7" s="49"/>
    </row>
    <row r="8" spans="1:12" ht="17.25" customHeight="1">
      <c r="A8" s="10" t="s">
        <v>95</v>
      </c>
      <c r="B8" s="11">
        <f>B9+B12+B16</f>
        <v>295806</v>
      </c>
      <c r="C8" s="11">
        <f aca="true" t="shared" si="1" ref="C8:K8">C9+C12+C16</f>
        <v>399408</v>
      </c>
      <c r="D8" s="11">
        <f t="shared" si="1"/>
        <v>369321</v>
      </c>
      <c r="E8" s="11">
        <f t="shared" si="1"/>
        <v>269799</v>
      </c>
      <c r="F8" s="11">
        <f t="shared" si="1"/>
        <v>215625</v>
      </c>
      <c r="G8" s="11">
        <f t="shared" si="1"/>
        <v>588817</v>
      </c>
      <c r="H8" s="11">
        <f t="shared" si="1"/>
        <v>293947</v>
      </c>
      <c r="I8" s="11">
        <f t="shared" si="1"/>
        <v>55677</v>
      </c>
      <c r="J8" s="11">
        <f t="shared" si="1"/>
        <v>149783</v>
      </c>
      <c r="K8" s="11">
        <f t="shared" si="1"/>
        <v>135400</v>
      </c>
      <c r="L8" s="11">
        <f aca="true" t="shared" si="2" ref="L8:L27">SUM(B8:K8)</f>
        <v>2773583</v>
      </c>
    </row>
    <row r="9" spans="1:12" ht="17.25" customHeight="1">
      <c r="A9" s="15" t="s">
        <v>16</v>
      </c>
      <c r="B9" s="13">
        <f>+B10+B11</f>
        <v>34144</v>
      </c>
      <c r="C9" s="13">
        <f aca="true" t="shared" si="3" ref="C9:K9">+C10+C11</f>
        <v>49262</v>
      </c>
      <c r="D9" s="13">
        <f t="shared" si="3"/>
        <v>41220</v>
      </c>
      <c r="E9" s="13">
        <f t="shared" si="3"/>
        <v>31033</v>
      </c>
      <c r="F9" s="13">
        <f t="shared" si="3"/>
        <v>19265</v>
      </c>
      <c r="G9" s="13">
        <f t="shared" si="3"/>
        <v>45091</v>
      </c>
      <c r="H9" s="13">
        <f t="shared" si="3"/>
        <v>42018</v>
      </c>
      <c r="I9" s="13">
        <f t="shared" si="3"/>
        <v>7703</v>
      </c>
      <c r="J9" s="13">
        <f t="shared" si="3"/>
        <v>15139</v>
      </c>
      <c r="K9" s="13">
        <f t="shared" si="3"/>
        <v>14223</v>
      </c>
      <c r="L9" s="11">
        <f t="shared" si="2"/>
        <v>299098</v>
      </c>
    </row>
    <row r="10" spans="1:12" ht="17.25" customHeight="1">
      <c r="A10" s="29" t="s">
        <v>17</v>
      </c>
      <c r="B10" s="13">
        <v>34144</v>
      </c>
      <c r="C10" s="13">
        <v>49262</v>
      </c>
      <c r="D10" s="13">
        <v>41220</v>
      </c>
      <c r="E10" s="13">
        <v>31033</v>
      </c>
      <c r="F10" s="13">
        <v>19265</v>
      </c>
      <c r="G10" s="13">
        <v>45091</v>
      </c>
      <c r="H10" s="13">
        <v>42018</v>
      </c>
      <c r="I10" s="13">
        <v>7703</v>
      </c>
      <c r="J10" s="13">
        <v>15139</v>
      </c>
      <c r="K10" s="13">
        <v>14223</v>
      </c>
      <c r="L10" s="11">
        <f t="shared" si="2"/>
        <v>299098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248937</v>
      </c>
      <c r="C12" s="17">
        <f t="shared" si="4"/>
        <v>332366</v>
      </c>
      <c r="D12" s="17">
        <f t="shared" si="4"/>
        <v>312335</v>
      </c>
      <c r="E12" s="17">
        <f t="shared" si="4"/>
        <v>227327</v>
      </c>
      <c r="F12" s="17">
        <f t="shared" si="4"/>
        <v>184410</v>
      </c>
      <c r="G12" s="17">
        <f t="shared" si="4"/>
        <v>512464</v>
      </c>
      <c r="H12" s="17">
        <f t="shared" si="4"/>
        <v>239308</v>
      </c>
      <c r="I12" s="17">
        <f t="shared" si="4"/>
        <v>45214</v>
      </c>
      <c r="J12" s="17">
        <f t="shared" si="4"/>
        <v>127964</v>
      </c>
      <c r="K12" s="17">
        <f t="shared" si="4"/>
        <v>114768</v>
      </c>
      <c r="L12" s="11">
        <f t="shared" si="2"/>
        <v>2345093</v>
      </c>
    </row>
    <row r="13" spans="1:14" s="67" customFormat="1" ht="17.25" customHeight="1">
      <c r="A13" s="74" t="s">
        <v>19</v>
      </c>
      <c r="B13" s="75">
        <v>111847</v>
      </c>
      <c r="C13" s="75">
        <v>158095</v>
      </c>
      <c r="D13" s="75">
        <v>155000</v>
      </c>
      <c r="E13" s="75">
        <v>107449</v>
      </c>
      <c r="F13" s="75">
        <v>88051</v>
      </c>
      <c r="G13" s="75">
        <v>227976</v>
      </c>
      <c r="H13" s="75">
        <v>102111</v>
      </c>
      <c r="I13" s="75">
        <v>23322</v>
      </c>
      <c r="J13" s="75">
        <v>63047</v>
      </c>
      <c r="K13" s="75">
        <v>51802</v>
      </c>
      <c r="L13" s="76">
        <f t="shared" si="2"/>
        <v>1088700</v>
      </c>
      <c r="M13" s="77"/>
      <c r="N13" s="78"/>
    </row>
    <row r="14" spans="1:13" s="67" customFormat="1" ht="17.25" customHeight="1">
      <c r="A14" s="74" t="s">
        <v>20</v>
      </c>
      <c r="B14" s="75">
        <v>119386</v>
      </c>
      <c r="C14" s="75">
        <v>147218</v>
      </c>
      <c r="D14" s="75">
        <v>137945</v>
      </c>
      <c r="E14" s="75">
        <v>102960</v>
      </c>
      <c r="F14" s="75">
        <v>85376</v>
      </c>
      <c r="G14" s="75">
        <v>255246</v>
      </c>
      <c r="H14" s="75">
        <v>112178</v>
      </c>
      <c r="I14" s="75">
        <v>17701</v>
      </c>
      <c r="J14" s="75">
        <v>58181</v>
      </c>
      <c r="K14" s="75">
        <v>56166</v>
      </c>
      <c r="L14" s="76">
        <f t="shared" si="2"/>
        <v>1092357</v>
      </c>
      <c r="M14" s="77"/>
    </row>
    <row r="15" spans="1:12" ht="17.25" customHeight="1">
      <c r="A15" s="14" t="s">
        <v>21</v>
      </c>
      <c r="B15" s="13">
        <v>17704</v>
      </c>
      <c r="C15" s="13">
        <v>27053</v>
      </c>
      <c r="D15" s="13">
        <v>19390</v>
      </c>
      <c r="E15" s="13">
        <v>16918</v>
      </c>
      <c r="F15" s="13">
        <v>10983</v>
      </c>
      <c r="G15" s="13">
        <v>29242</v>
      </c>
      <c r="H15" s="13">
        <v>25019</v>
      </c>
      <c r="I15" s="13">
        <v>4191</v>
      </c>
      <c r="J15" s="13">
        <v>6736</v>
      </c>
      <c r="K15" s="13">
        <v>6800</v>
      </c>
      <c r="L15" s="11">
        <f t="shared" si="2"/>
        <v>164036</v>
      </c>
    </row>
    <row r="16" spans="1:12" ht="17.25" customHeight="1">
      <c r="A16" s="15" t="s">
        <v>91</v>
      </c>
      <c r="B16" s="13">
        <f>B17+B18+B19</f>
        <v>12725</v>
      </c>
      <c r="C16" s="13">
        <f aca="true" t="shared" si="5" ref="C16:K16">C17+C18+C19</f>
        <v>17780</v>
      </c>
      <c r="D16" s="13">
        <f t="shared" si="5"/>
        <v>15766</v>
      </c>
      <c r="E16" s="13">
        <f t="shared" si="5"/>
        <v>11439</v>
      </c>
      <c r="F16" s="13">
        <f t="shared" si="5"/>
        <v>11950</v>
      </c>
      <c r="G16" s="13">
        <f t="shared" si="5"/>
        <v>31262</v>
      </c>
      <c r="H16" s="13">
        <f t="shared" si="5"/>
        <v>12621</v>
      </c>
      <c r="I16" s="13">
        <f t="shared" si="5"/>
        <v>2760</v>
      </c>
      <c r="J16" s="13">
        <f t="shared" si="5"/>
        <v>6680</v>
      </c>
      <c r="K16" s="13">
        <f t="shared" si="5"/>
        <v>6409</v>
      </c>
      <c r="L16" s="11">
        <f t="shared" si="2"/>
        <v>129392</v>
      </c>
    </row>
    <row r="17" spans="1:12" ht="17.25" customHeight="1">
      <c r="A17" s="14" t="s">
        <v>92</v>
      </c>
      <c r="B17" s="13">
        <v>12701</v>
      </c>
      <c r="C17" s="13">
        <v>17749</v>
      </c>
      <c r="D17" s="13">
        <v>15738</v>
      </c>
      <c r="E17" s="13">
        <v>11410</v>
      </c>
      <c r="F17" s="13">
        <v>11933</v>
      </c>
      <c r="G17" s="13">
        <v>31200</v>
      </c>
      <c r="H17" s="13">
        <v>12588</v>
      </c>
      <c r="I17" s="13">
        <v>2757</v>
      </c>
      <c r="J17" s="13">
        <v>6673</v>
      </c>
      <c r="K17" s="13">
        <v>6397</v>
      </c>
      <c r="L17" s="11">
        <f t="shared" si="2"/>
        <v>129146</v>
      </c>
    </row>
    <row r="18" spans="1:12" ht="17.25" customHeight="1">
      <c r="A18" s="14" t="s">
        <v>93</v>
      </c>
      <c r="B18" s="13">
        <v>14</v>
      </c>
      <c r="C18" s="13">
        <v>19</v>
      </c>
      <c r="D18" s="13">
        <v>22</v>
      </c>
      <c r="E18" s="13">
        <v>23</v>
      </c>
      <c r="F18" s="13">
        <v>10</v>
      </c>
      <c r="G18" s="13">
        <v>34</v>
      </c>
      <c r="H18" s="13">
        <v>23</v>
      </c>
      <c r="I18" s="13">
        <v>0</v>
      </c>
      <c r="J18" s="13">
        <v>5</v>
      </c>
      <c r="K18" s="13">
        <v>10</v>
      </c>
      <c r="L18" s="11">
        <f t="shared" si="2"/>
        <v>160</v>
      </c>
    </row>
    <row r="19" spans="1:12" ht="17.25" customHeight="1">
      <c r="A19" s="14" t="s">
        <v>94</v>
      </c>
      <c r="B19" s="13">
        <v>10</v>
      </c>
      <c r="C19" s="13">
        <v>12</v>
      </c>
      <c r="D19" s="13">
        <v>6</v>
      </c>
      <c r="E19" s="13">
        <v>6</v>
      </c>
      <c r="F19" s="13">
        <v>7</v>
      </c>
      <c r="G19" s="13">
        <v>28</v>
      </c>
      <c r="H19" s="13">
        <v>10</v>
      </c>
      <c r="I19" s="13">
        <v>3</v>
      </c>
      <c r="J19" s="13">
        <v>2</v>
      </c>
      <c r="K19" s="13">
        <v>2</v>
      </c>
      <c r="L19" s="11">
        <f t="shared" si="2"/>
        <v>86</v>
      </c>
    </row>
    <row r="20" spans="1:12" ht="17.25" customHeight="1">
      <c r="A20" s="16" t="s">
        <v>22</v>
      </c>
      <c r="B20" s="11">
        <f>+B21+B22+B23</f>
        <v>173557</v>
      </c>
      <c r="C20" s="11">
        <f aca="true" t="shared" si="6" ref="C20:K20">+C21+C22+C23</f>
        <v>202556</v>
      </c>
      <c r="D20" s="11">
        <f t="shared" si="6"/>
        <v>221999</v>
      </c>
      <c r="E20" s="11">
        <f t="shared" si="6"/>
        <v>140450</v>
      </c>
      <c r="F20" s="11">
        <f t="shared" si="6"/>
        <v>150724</v>
      </c>
      <c r="G20" s="11">
        <f t="shared" si="6"/>
        <v>416542</v>
      </c>
      <c r="H20" s="11">
        <f t="shared" si="6"/>
        <v>142546</v>
      </c>
      <c r="I20" s="11">
        <f t="shared" si="6"/>
        <v>33478</v>
      </c>
      <c r="J20" s="11">
        <f t="shared" si="6"/>
        <v>83575</v>
      </c>
      <c r="K20" s="11">
        <f t="shared" si="6"/>
        <v>72288</v>
      </c>
      <c r="L20" s="11">
        <f t="shared" si="2"/>
        <v>1637715</v>
      </c>
    </row>
    <row r="21" spans="1:13" s="67" customFormat="1" ht="17.25" customHeight="1">
      <c r="A21" s="60" t="s">
        <v>23</v>
      </c>
      <c r="B21" s="75">
        <v>87375</v>
      </c>
      <c r="C21" s="75">
        <v>111516</v>
      </c>
      <c r="D21" s="75">
        <v>125772</v>
      </c>
      <c r="E21" s="75">
        <v>76282</v>
      </c>
      <c r="F21" s="75">
        <v>81487</v>
      </c>
      <c r="G21" s="75">
        <v>205550</v>
      </c>
      <c r="H21" s="75">
        <v>74986</v>
      </c>
      <c r="I21" s="75">
        <v>19862</v>
      </c>
      <c r="J21" s="75">
        <v>46196</v>
      </c>
      <c r="K21" s="75">
        <v>36573</v>
      </c>
      <c r="L21" s="76">
        <f t="shared" si="2"/>
        <v>865599</v>
      </c>
      <c r="M21" s="77"/>
    </row>
    <row r="22" spans="1:13" s="67" customFormat="1" ht="17.25" customHeight="1">
      <c r="A22" s="60" t="s">
        <v>24</v>
      </c>
      <c r="B22" s="75">
        <v>78565</v>
      </c>
      <c r="C22" s="75">
        <v>81708</v>
      </c>
      <c r="D22" s="75">
        <v>87898</v>
      </c>
      <c r="E22" s="75">
        <v>58347</v>
      </c>
      <c r="F22" s="75">
        <v>64064</v>
      </c>
      <c r="G22" s="75">
        <v>196858</v>
      </c>
      <c r="H22" s="75">
        <v>59226</v>
      </c>
      <c r="I22" s="75">
        <v>11865</v>
      </c>
      <c r="J22" s="75">
        <v>34588</v>
      </c>
      <c r="K22" s="75">
        <v>32969</v>
      </c>
      <c r="L22" s="76">
        <f t="shared" si="2"/>
        <v>706088</v>
      </c>
      <c r="M22" s="77"/>
    </row>
    <row r="23" spans="1:12" ht="17.25" customHeight="1">
      <c r="A23" s="12" t="s">
        <v>25</v>
      </c>
      <c r="B23" s="13">
        <v>7617</v>
      </c>
      <c r="C23" s="13">
        <v>9332</v>
      </c>
      <c r="D23" s="13">
        <v>8329</v>
      </c>
      <c r="E23" s="13">
        <v>5821</v>
      </c>
      <c r="F23" s="13">
        <v>5173</v>
      </c>
      <c r="G23" s="13">
        <v>14134</v>
      </c>
      <c r="H23" s="13">
        <v>8334</v>
      </c>
      <c r="I23" s="13">
        <v>1751</v>
      </c>
      <c r="J23" s="13">
        <v>2791</v>
      </c>
      <c r="K23" s="13">
        <v>2746</v>
      </c>
      <c r="L23" s="11">
        <f t="shared" si="2"/>
        <v>66028</v>
      </c>
    </row>
    <row r="24" spans="1:13" ht="17.25" customHeight="1">
      <c r="A24" s="16" t="s">
        <v>26</v>
      </c>
      <c r="B24" s="13">
        <f>+B25+B26</f>
        <v>141030</v>
      </c>
      <c r="C24" s="13">
        <f aca="true" t="shared" si="7" ref="C24:K24">+C25+C26</f>
        <v>205961</v>
      </c>
      <c r="D24" s="13">
        <f t="shared" si="7"/>
        <v>213738</v>
      </c>
      <c r="E24" s="13">
        <f t="shared" si="7"/>
        <v>130565</v>
      </c>
      <c r="F24" s="13">
        <f t="shared" si="7"/>
        <v>105370</v>
      </c>
      <c r="G24" s="13">
        <f t="shared" si="7"/>
        <v>217537</v>
      </c>
      <c r="H24" s="13">
        <f t="shared" si="7"/>
        <v>109837</v>
      </c>
      <c r="I24" s="13">
        <f t="shared" si="7"/>
        <v>34127</v>
      </c>
      <c r="J24" s="13">
        <f t="shared" si="7"/>
        <v>93570</v>
      </c>
      <c r="K24" s="13">
        <f t="shared" si="7"/>
        <v>62038</v>
      </c>
      <c r="L24" s="11">
        <f t="shared" si="2"/>
        <v>1313773</v>
      </c>
      <c r="M24" s="50"/>
    </row>
    <row r="25" spans="1:13" ht="17.25" customHeight="1">
      <c r="A25" s="12" t="s">
        <v>112</v>
      </c>
      <c r="B25" s="13">
        <v>77450</v>
      </c>
      <c r="C25" s="13">
        <v>116284</v>
      </c>
      <c r="D25" s="13">
        <v>127087</v>
      </c>
      <c r="E25" s="13">
        <v>78876</v>
      </c>
      <c r="F25" s="13">
        <v>59049</v>
      </c>
      <c r="G25" s="13">
        <v>124097</v>
      </c>
      <c r="H25" s="13">
        <v>63150</v>
      </c>
      <c r="I25" s="13">
        <v>22437</v>
      </c>
      <c r="J25" s="13">
        <v>53296</v>
      </c>
      <c r="K25" s="13">
        <v>34450</v>
      </c>
      <c r="L25" s="11">
        <f t="shared" si="2"/>
        <v>756176</v>
      </c>
      <c r="M25" s="49"/>
    </row>
    <row r="26" spans="1:13" ht="17.25" customHeight="1">
      <c r="A26" s="12" t="s">
        <v>113</v>
      </c>
      <c r="B26" s="13">
        <v>63580</v>
      </c>
      <c r="C26" s="13">
        <v>89677</v>
      </c>
      <c r="D26" s="13">
        <v>86651</v>
      </c>
      <c r="E26" s="13">
        <v>51689</v>
      </c>
      <c r="F26" s="13">
        <v>46321</v>
      </c>
      <c r="G26" s="13">
        <v>93440</v>
      </c>
      <c r="H26" s="13">
        <v>46687</v>
      </c>
      <c r="I26" s="13">
        <v>11690</v>
      </c>
      <c r="J26" s="13">
        <v>40274</v>
      </c>
      <c r="K26" s="13">
        <v>27588</v>
      </c>
      <c r="L26" s="11">
        <f t="shared" si="2"/>
        <v>557597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7225</v>
      </c>
      <c r="I27" s="11">
        <v>0</v>
      </c>
      <c r="J27" s="11">
        <v>0</v>
      </c>
      <c r="K27" s="11">
        <v>0</v>
      </c>
      <c r="L27" s="11">
        <f t="shared" si="2"/>
        <v>7225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11648.49</v>
      </c>
      <c r="I35" s="19">
        <v>0</v>
      </c>
      <c r="J35" s="19">
        <v>0</v>
      </c>
      <c r="K35" s="19">
        <v>0</v>
      </c>
      <c r="L35" s="23">
        <f>SUM(B35:K35)</f>
        <v>11648.49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1990457.0699999998</v>
      </c>
      <c r="C47" s="22">
        <f aca="true" t="shared" si="11" ref="C47:H47">+C48+C60</f>
        <v>2945921.5500000003</v>
      </c>
      <c r="D47" s="22">
        <f t="shared" si="11"/>
        <v>3235503.7800000003</v>
      </c>
      <c r="E47" s="22">
        <f t="shared" si="11"/>
        <v>1896653.71</v>
      </c>
      <c r="F47" s="22">
        <f t="shared" si="11"/>
        <v>1687949.7899999998</v>
      </c>
      <c r="G47" s="22">
        <f t="shared" si="11"/>
        <v>3566250.0700000003</v>
      </c>
      <c r="H47" s="22">
        <f t="shared" si="11"/>
        <v>1864721.7</v>
      </c>
      <c r="I47" s="22">
        <f>+I48+I60</f>
        <v>643081.39</v>
      </c>
      <c r="J47" s="22">
        <f>+J48+J60</f>
        <v>1109992.98</v>
      </c>
      <c r="K47" s="22">
        <f>+K48+K60</f>
        <v>874047.65</v>
      </c>
      <c r="L47" s="22">
        <f aca="true" t="shared" si="12" ref="L47:L60">SUM(B47:K47)</f>
        <v>19814579.689999998</v>
      </c>
    </row>
    <row r="48" spans="1:12" ht="17.25" customHeight="1">
      <c r="A48" s="16" t="s">
        <v>137</v>
      </c>
      <c r="B48" s="23">
        <f>SUM(B49:B59)</f>
        <v>1973507.67</v>
      </c>
      <c r="C48" s="23">
        <f aca="true" t="shared" si="13" ref="C48:K48">SUM(C49:C59)</f>
        <v>2921430.7900000005</v>
      </c>
      <c r="D48" s="23">
        <f t="shared" si="13"/>
        <v>3211582.58</v>
      </c>
      <c r="E48" s="23">
        <f t="shared" si="13"/>
        <v>1873213.19</v>
      </c>
      <c r="F48" s="23">
        <f t="shared" si="13"/>
        <v>1673555.65</v>
      </c>
      <c r="G48" s="23">
        <f t="shared" si="13"/>
        <v>3541313.12</v>
      </c>
      <c r="H48" s="23">
        <f t="shared" si="13"/>
        <v>1847964.24</v>
      </c>
      <c r="I48" s="23">
        <f t="shared" si="13"/>
        <v>643081.39</v>
      </c>
      <c r="J48" s="23">
        <f t="shared" si="13"/>
        <v>1096013.98</v>
      </c>
      <c r="K48" s="23">
        <f t="shared" si="13"/>
        <v>874047.65</v>
      </c>
      <c r="L48" s="23">
        <f t="shared" si="12"/>
        <v>19655710.259999998</v>
      </c>
    </row>
    <row r="49" spans="1:12" ht="17.25" customHeight="1">
      <c r="A49" s="34" t="s">
        <v>43</v>
      </c>
      <c r="B49" s="23">
        <f aca="true" t="shared" si="14" ref="B49:H49">ROUND(B30*B7,2)</f>
        <v>1924141.85</v>
      </c>
      <c r="C49" s="23">
        <f t="shared" si="14"/>
        <v>2849793.85</v>
      </c>
      <c r="D49" s="23">
        <f t="shared" si="14"/>
        <v>3127891.85</v>
      </c>
      <c r="E49" s="23">
        <f t="shared" si="14"/>
        <v>1826545.2</v>
      </c>
      <c r="F49" s="23">
        <f t="shared" si="14"/>
        <v>1610684.53</v>
      </c>
      <c r="G49" s="23">
        <f t="shared" si="14"/>
        <v>3449055.88</v>
      </c>
      <c r="H49" s="23">
        <f t="shared" si="14"/>
        <v>1790141.51</v>
      </c>
      <c r="I49" s="23">
        <f>ROUND(I30*I7,2)</f>
        <v>642015.67</v>
      </c>
      <c r="J49" s="23">
        <f>ROUND(J30*J7,2)</f>
        <v>1066439.14</v>
      </c>
      <c r="K49" s="23">
        <f>ROUND(K30*K7,2)</f>
        <v>868221.02</v>
      </c>
      <c r="L49" s="23">
        <f t="shared" si="12"/>
        <v>19154930.5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11648.49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11648.49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3922.03</v>
      </c>
      <c r="L57" s="23">
        <f t="shared" si="12"/>
        <v>3922.03</v>
      </c>
    </row>
    <row r="58" spans="1:12" ht="17.25" customHeight="1">
      <c r="A58" s="12" t="s">
        <v>136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16949.4</v>
      </c>
      <c r="C60" s="36">
        <v>24490.76</v>
      </c>
      <c r="D60" s="36">
        <v>23921.2</v>
      </c>
      <c r="E60" s="36">
        <v>23440.52</v>
      </c>
      <c r="F60" s="36">
        <v>14394.14</v>
      </c>
      <c r="G60" s="36">
        <v>24936.95</v>
      </c>
      <c r="H60" s="36">
        <v>16757.46</v>
      </c>
      <c r="I60" s="19">
        <v>0</v>
      </c>
      <c r="J60" s="36">
        <v>13979</v>
      </c>
      <c r="K60" s="19">
        <v>0</v>
      </c>
      <c r="L60" s="36">
        <f t="shared" si="12"/>
        <v>158869.43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-211676.95</v>
      </c>
      <c r="C64" s="35">
        <f t="shared" si="15"/>
        <v>-228592.35</v>
      </c>
      <c r="D64" s="35">
        <f t="shared" si="15"/>
        <v>-209483.69</v>
      </c>
      <c r="E64" s="35">
        <f t="shared" si="15"/>
        <v>-238554.88</v>
      </c>
      <c r="F64" s="35">
        <f t="shared" si="15"/>
        <v>-175814.40000000002</v>
      </c>
      <c r="G64" s="35">
        <f t="shared" si="15"/>
        <v>-295271.92</v>
      </c>
      <c r="H64" s="35">
        <f t="shared" si="15"/>
        <v>-183842.87</v>
      </c>
      <c r="I64" s="35">
        <f t="shared" si="15"/>
        <v>-167342.53</v>
      </c>
      <c r="J64" s="35">
        <f t="shared" si="15"/>
        <v>-72026</v>
      </c>
      <c r="K64" s="35">
        <f t="shared" si="15"/>
        <v>-64823.22</v>
      </c>
      <c r="L64" s="35">
        <f aca="true" t="shared" si="16" ref="L64:L115">SUM(B64:K64)</f>
        <v>-1847428.81</v>
      </c>
    </row>
    <row r="65" spans="1:12" ht="18.75" customHeight="1">
      <c r="A65" s="16" t="s">
        <v>73</v>
      </c>
      <c r="B65" s="35">
        <f aca="true" t="shared" si="17" ref="B65:K65">B66+B67+B68+B69+B70+B71</f>
        <v>-195138.53</v>
      </c>
      <c r="C65" s="35">
        <f t="shared" si="17"/>
        <v>-204789.69</v>
      </c>
      <c r="D65" s="35">
        <f t="shared" si="17"/>
        <v>-186370.36</v>
      </c>
      <c r="E65" s="35">
        <f t="shared" si="17"/>
        <v>-223120.14</v>
      </c>
      <c r="F65" s="35">
        <f t="shared" si="17"/>
        <v>-162141.77000000002</v>
      </c>
      <c r="G65" s="35">
        <f t="shared" si="17"/>
        <v>-260950.34</v>
      </c>
      <c r="H65" s="35">
        <f t="shared" si="17"/>
        <v>-168072</v>
      </c>
      <c r="I65" s="35">
        <f t="shared" si="17"/>
        <v>-30812</v>
      </c>
      <c r="J65" s="35">
        <f t="shared" si="17"/>
        <v>-60556</v>
      </c>
      <c r="K65" s="35">
        <f t="shared" si="17"/>
        <v>-56892</v>
      </c>
      <c r="L65" s="35">
        <f t="shared" si="16"/>
        <v>-1548842.83</v>
      </c>
    </row>
    <row r="66" spans="1:12" ht="18.75" customHeight="1">
      <c r="A66" s="12" t="s">
        <v>74</v>
      </c>
      <c r="B66" s="35">
        <f>-ROUND(B9*$D$3,2)</f>
        <v>-136576</v>
      </c>
      <c r="C66" s="35">
        <f aca="true" t="shared" si="18" ref="C66:K66">-ROUND(C9*$D$3,2)</f>
        <v>-197048</v>
      </c>
      <c r="D66" s="35">
        <f t="shared" si="18"/>
        <v>-164880</v>
      </c>
      <c r="E66" s="35">
        <f t="shared" si="18"/>
        <v>-124132</v>
      </c>
      <c r="F66" s="35">
        <f t="shared" si="18"/>
        <v>-77060</v>
      </c>
      <c r="G66" s="35">
        <f t="shared" si="18"/>
        <v>-180364</v>
      </c>
      <c r="H66" s="35">
        <f t="shared" si="18"/>
        <v>-168072</v>
      </c>
      <c r="I66" s="35">
        <f t="shared" si="18"/>
        <v>-30812</v>
      </c>
      <c r="J66" s="35">
        <f t="shared" si="18"/>
        <v>-60556</v>
      </c>
      <c r="K66" s="35">
        <f t="shared" si="18"/>
        <v>-56892</v>
      </c>
      <c r="L66" s="35">
        <f t="shared" si="16"/>
        <v>-1196392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-524</v>
      </c>
      <c r="C68" s="35">
        <v>-280</v>
      </c>
      <c r="D68" s="35">
        <v>-212</v>
      </c>
      <c r="E68" s="35">
        <v>-500</v>
      </c>
      <c r="F68" s="35">
        <v>-412</v>
      </c>
      <c r="G68" s="35">
        <v>-236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-2164</v>
      </c>
    </row>
    <row r="69" spans="1:12" ht="18.75" customHeight="1">
      <c r="A69" s="12" t="s">
        <v>103</v>
      </c>
      <c r="B69" s="35">
        <v>-4024</v>
      </c>
      <c r="C69" s="35">
        <v>-2100</v>
      </c>
      <c r="D69" s="35">
        <v>-1736</v>
      </c>
      <c r="E69" s="35">
        <v>-2016</v>
      </c>
      <c r="F69" s="35">
        <v>-1092</v>
      </c>
      <c r="G69" s="35">
        <v>-1092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-12060</v>
      </c>
    </row>
    <row r="70" spans="1:12" ht="18.75" customHeight="1">
      <c r="A70" s="12" t="s">
        <v>52</v>
      </c>
      <c r="B70" s="35">
        <v>-54014.53</v>
      </c>
      <c r="C70" s="35">
        <v>-5361.69</v>
      </c>
      <c r="D70" s="35">
        <v>-19542.36</v>
      </c>
      <c r="E70" s="35">
        <v>-96472.14</v>
      </c>
      <c r="F70" s="35">
        <v>-83577.77</v>
      </c>
      <c r="G70" s="35">
        <v>-79258.34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-338226.82999999996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SUM(B73:B108)</f>
        <v>-16538.42</v>
      </c>
      <c r="C72" s="63">
        <f t="shared" si="19"/>
        <v>-23802.66</v>
      </c>
      <c r="D72" s="35">
        <f t="shared" si="19"/>
        <v>-23113.33</v>
      </c>
      <c r="E72" s="63">
        <f t="shared" si="19"/>
        <v>-15434.74</v>
      </c>
      <c r="F72" s="35">
        <f t="shared" si="19"/>
        <v>-13672.63</v>
      </c>
      <c r="G72" s="35">
        <f t="shared" si="19"/>
        <v>-34321.58</v>
      </c>
      <c r="H72" s="63">
        <f t="shared" si="19"/>
        <v>-15826.32</v>
      </c>
      <c r="I72" s="35">
        <f t="shared" si="19"/>
        <v>-136530.53</v>
      </c>
      <c r="J72" s="63">
        <f t="shared" si="19"/>
        <v>-11470</v>
      </c>
      <c r="K72" s="63">
        <f t="shared" si="19"/>
        <v>-7931.22</v>
      </c>
      <c r="L72" s="63">
        <f t="shared" si="16"/>
        <v>-298641.43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-20.03</v>
      </c>
      <c r="D74" s="35">
        <v>0</v>
      </c>
      <c r="E74" s="19">
        <v>0</v>
      </c>
      <c r="F74" s="19">
        <v>0</v>
      </c>
      <c r="G74" s="35">
        <v>0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-20.03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-1103.33</v>
      </c>
      <c r="E75" s="19">
        <v>0</v>
      </c>
      <c r="F75" s="35">
        <v>0</v>
      </c>
      <c r="G75" s="19">
        <v>0</v>
      </c>
      <c r="H75" s="19">
        <v>0</v>
      </c>
      <c r="I75" s="44">
        <v>-2571.87</v>
      </c>
      <c r="J75" s="19">
        <v>0</v>
      </c>
      <c r="K75" s="44">
        <v>-393.33</v>
      </c>
      <c r="L75" s="63">
        <f t="shared" si="16"/>
        <v>-4068.5299999999997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-16038.42</v>
      </c>
      <c r="C77" s="35">
        <v>-23282.63</v>
      </c>
      <c r="D77" s="35">
        <v>-22010</v>
      </c>
      <c r="E77" s="35">
        <v>-15434.74</v>
      </c>
      <c r="F77" s="35">
        <v>-13672.63</v>
      </c>
      <c r="G77" s="35">
        <v>-32321.58</v>
      </c>
      <c r="H77" s="35">
        <v>-15826.32</v>
      </c>
      <c r="I77" s="35">
        <v>-5563.68</v>
      </c>
      <c r="J77" s="35">
        <v>-11470</v>
      </c>
      <c r="K77" s="35">
        <v>-7537.89</v>
      </c>
      <c r="L77" s="63">
        <f t="shared" si="16"/>
        <v>-163157.89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-2000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-2000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s="67" customFormat="1" ht="18.75" customHeight="1">
      <c r="A107" s="60" t="s">
        <v>143</v>
      </c>
      <c r="B107" s="63">
        <v>-500</v>
      </c>
      <c r="C107" s="63">
        <v>-500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63">
        <f t="shared" si="16"/>
        <v>-1000</v>
      </c>
      <c r="M107" s="66"/>
    </row>
    <row r="108" spans="1:13" ht="18.75" customHeight="1">
      <c r="A108" s="15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/>
      <c r="M108" s="52"/>
    </row>
    <row r="109" spans="1:13" ht="18.75" customHeight="1">
      <c r="A109" s="16" t="s">
        <v>145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63">
        <v>55.45</v>
      </c>
      <c r="I109" s="19">
        <v>0</v>
      </c>
      <c r="J109" s="19">
        <v>0</v>
      </c>
      <c r="K109" s="19">
        <v>0</v>
      </c>
      <c r="L109" s="63">
        <f t="shared" si="16"/>
        <v>55.45</v>
      </c>
      <c r="M109" s="52"/>
    </row>
    <row r="110" spans="1:13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1778780.1199999999</v>
      </c>
      <c r="C112" s="24">
        <f t="shared" si="20"/>
        <v>2717329.2</v>
      </c>
      <c r="D112" s="24">
        <f t="shared" si="20"/>
        <v>3026020.0900000003</v>
      </c>
      <c r="E112" s="24">
        <f t="shared" si="20"/>
        <v>1658098.8299999998</v>
      </c>
      <c r="F112" s="24">
        <f t="shared" si="20"/>
        <v>1512135.39</v>
      </c>
      <c r="G112" s="24">
        <f t="shared" si="20"/>
        <v>3270978.1500000004</v>
      </c>
      <c r="H112" s="24">
        <f t="shared" si="20"/>
        <v>1680878.8299999998</v>
      </c>
      <c r="I112" s="24">
        <f>+I113+I114</f>
        <v>475738.86</v>
      </c>
      <c r="J112" s="24">
        <f>+J113+J114</f>
        <v>1031193.72</v>
      </c>
      <c r="K112" s="24">
        <f>+K113+K114</f>
        <v>809224.43</v>
      </c>
      <c r="L112" s="45">
        <f t="shared" si="16"/>
        <v>17960377.62</v>
      </c>
      <c r="M112" s="72"/>
    </row>
    <row r="113" spans="1:13" ht="18" customHeight="1">
      <c r="A113" s="16" t="s">
        <v>80</v>
      </c>
      <c r="B113" s="24">
        <f aca="true" t="shared" si="21" ref="B113:K113">+B48+B65+B72+B109</f>
        <v>1761830.72</v>
      </c>
      <c r="C113" s="24">
        <f t="shared" si="21"/>
        <v>2692838.4400000004</v>
      </c>
      <c r="D113" s="24">
        <f t="shared" si="21"/>
        <v>3002098.89</v>
      </c>
      <c r="E113" s="24">
        <f t="shared" si="21"/>
        <v>1634658.3099999998</v>
      </c>
      <c r="F113" s="24">
        <f t="shared" si="21"/>
        <v>1497741.25</v>
      </c>
      <c r="G113" s="24">
        <f t="shared" si="21"/>
        <v>3246041.2</v>
      </c>
      <c r="H113" s="24">
        <f t="shared" si="21"/>
        <v>1664121.3699999999</v>
      </c>
      <c r="I113" s="24">
        <f t="shared" si="21"/>
        <v>475738.86</v>
      </c>
      <c r="J113" s="24">
        <f t="shared" si="21"/>
        <v>1023987.98</v>
      </c>
      <c r="K113" s="24">
        <f t="shared" si="21"/>
        <v>809224.43</v>
      </c>
      <c r="L113" s="45">
        <f t="shared" si="16"/>
        <v>17808281.45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16949.4</v>
      </c>
      <c r="C114" s="24">
        <f t="shared" si="22"/>
        <v>24490.76</v>
      </c>
      <c r="D114" s="24">
        <f t="shared" si="22"/>
        <v>23921.2</v>
      </c>
      <c r="E114" s="24">
        <f t="shared" si="22"/>
        <v>23440.52</v>
      </c>
      <c r="F114" s="24">
        <f t="shared" si="22"/>
        <v>14394.14</v>
      </c>
      <c r="G114" s="24">
        <f t="shared" si="22"/>
        <v>24936.95</v>
      </c>
      <c r="H114" s="24">
        <f t="shared" si="22"/>
        <v>16757.46</v>
      </c>
      <c r="I114" s="19">
        <f t="shared" si="22"/>
        <v>0</v>
      </c>
      <c r="J114" s="24">
        <f t="shared" si="22"/>
        <v>7205.74</v>
      </c>
      <c r="K114" s="24">
        <f t="shared" si="22"/>
        <v>0</v>
      </c>
      <c r="L114" s="45">
        <f t="shared" si="16"/>
        <v>152096.16999999998</v>
      </c>
      <c r="M114" s="73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24">
        <v>-6773.26</v>
      </c>
      <c r="K115" s="19">
        <v>0</v>
      </c>
      <c r="L115" s="45">
        <f t="shared" si="16"/>
        <v>-6773.26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17960377.64</v>
      </c>
      <c r="M120" s="51"/>
    </row>
    <row r="121" spans="1:12" ht="18.75" customHeight="1">
      <c r="A121" s="26" t="s">
        <v>69</v>
      </c>
      <c r="B121" s="27">
        <v>222519.22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222519.22</v>
      </c>
    </row>
    <row r="122" spans="1:12" ht="18.75" customHeight="1">
      <c r="A122" s="26" t="s">
        <v>70</v>
      </c>
      <c r="B122" s="27">
        <v>1556260.91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1556260.91</v>
      </c>
    </row>
    <row r="123" spans="1:12" ht="18.75" customHeight="1">
      <c r="A123" s="26" t="s">
        <v>71</v>
      </c>
      <c r="B123" s="38">
        <v>0</v>
      </c>
      <c r="C123" s="27">
        <v>2717329.2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2717329.2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2815873.17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2815873.17</v>
      </c>
    </row>
    <row r="125" spans="1:12" ht="18.75" customHeight="1">
      <c r="A125" s="26" t="s">
        <v>116</v>
      </c>
      <c r="B125" s="38">
        <v>0</v>
      </c>
      <c r="C125" s="38">
        <v>0</v>
      </c>
      <c r="D125" s="27">
        <v>210146.92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210146.92</v>
      </c>
    </row>
    <row r="126" spans="1:12" ht="18.75" customHeight="1">
      <c r="A126" s="26" t="s">
        <v>117</v>
      </c>
      <c r="B126" s="38">
        <v>0</v>
      </c>
      <c r="C126" s="38">
        <v>0</v>
      </c>
      <c r="D126" s="38">
        <v>0</v>
      </c>
      <c r="E126" s="27">
        <v>1641517.85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1641517.85</v>
      </c>
    </row>
    <row r="127" spans="1:12" ht="18.75" customHeight="1">
      <c r="A127" s="26" t="s">
        <v>118</v>
      </c>
      <c r="B127" s="38">
        <v>0</v>
      </c>
      <c r="C127" s="38">
        <v>0</v>
      </c>
      <c r="D127" s="38">
        <v>0</v>
      </c>
      <c r="E127" s="27">
        <v>16580.99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16580.99</v>
      </c>
    </row>
    <row r="128" spans="1:12" ht="18.75" customHeight="1">
      <c r="A128" s="26" t="s">
        <v>119</v>
      </c>
      <c r="B128" s="38">
        <v>0</v>
      </c>
      <c r="C128" s="38">
        <v>0</v>
      </c>
      <c r="D128" s="38">
        <v>0</v>
      </c>
      <c r="E128" s="38">
        <v>0</v>
      </c>
      <c r="F128" s="27">
        <v>468792.65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468792.65</v>
      </c>
    </row>
    <row r="129" spans="1:12" ht="18.75" customHeight="1">
      <c r="A129" s="26" t="s">
        <v>120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121</v>
      </c>
      <c r="B130" s="38">
        <v>0</v>
      </c>
      <c r="C130" s="38">
        <v>0</v>
      </c>
      <c r="D130" s="38">
        <v>0</v>
      </c>
      <c r="E130" s="38">
        <v>0</v>
      </c>
      <c r="F130" s="27">
        <v>114144.07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114144.07</v>
      </c>
    </row>
    <row r="131" spans="1:12" ht="18.75" customHeight="1">
      <c r="A131" s="26" t="s">
        <v>122</v>
      </c>
      <c r="B131" s="64">
        <v>0</v>
      </c>
      <c r="C131" s="64">
        <v>0</v>
      </c>
      <c r="D131" s="64">
        <v>0</v>
      </c>
      <c r="E131" s="64">
        <v>0</v>
      </c>
      <c r="F131" s="65">
        <v>929198.67</v>
      </c>
      <c r="G131" s="64">
        <v>0</v>
      </c>
      <c r="H131" s="64">
        <v>0</v>
      </c>
      <c r="I131" s="64">
        <v>0</v>
      </c>
      <c r="J131" s="64">
        <v>0</v>
      </c>
      <c r="K131" s="64"/>
      <c r="L131" s="39">
        <f t="shared" si="23"/>
        <v>929198.67</v>
      </c>
    </row>
    <row r="132" spans="1:12" ht="18.75" customHeight="1">
      <c r="A132" s="26" t="s">
        <v>123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976384.16</v>
      </c>
      <c r="H132" s="38">
        <v>0</v>
      </c>
      <c r="I132" s="38">
        <v>0</v>
      </c>
      <c r="J132" s="38">
        <v>0</v>
      </c>
      <c r="K132" s="38"/>
      <c r="L132" s="39">
        <f t="shared" si="23"/>
        <v>976384.16</v>
      </c>
    </row>
    <row r="133" spans="1:12" ht="18.75" customHeight="1">
      <c r="A133" s="26" t="s">
        <v>124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75571.4</v>
      </c>
      <c r="H133" s="38">
        <v>0</v>
      </c>
      <c r="I133" s="38">
        <v>0</v>
      </c>
      <c r="J133" s="38">
        <v>0</v>
      </c>
      <c r="K133" s="38"/>
      <c r="L133" s="39">
        <f t="shared" si="23"/>
        <v>75571.4</v>
      </c>
    </row>
    <row r="134" spans="1:12" ht="18.75" customHeight="1">
      <c r="A134" s="26" t="s">
        <v>125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463348.26</v>
      </c>
      <c r="H134" s="38">
        <v>0</v>
      </c>
      <c r="I134" s="38">
        <v>0</v>
      </c>
      <c r="J134" s="38">
        <v>0</v>
      </c>
      <c r="K134" s="38"/>
      <c r="L134" s="39">
        <f t="shared" si="23"/>
        <v>463348.26</v>
      </c>
    </row>
    <row r="135" spans="1:12" ht="18.75" customHeight="1">
      <c r="A135" s="26" t="s">
        <v>126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467320.58</v>
      </c>
      <c r="H135" s="38">
        <v>0</v>
      </c>
      <c r="I135" s="38">
        <v>0</v>
      </c>
      <c r="J135" s="38">
        <v>0</v>
      </c>
      <c r="K135" s="38"/>
      <c r="L135" s="39">
        <f t="shared" si="23"/>
        <v>467320.58</v>
      </c>
    </row>
    <row r="136" spans="1:12" ht="18.75" customHeight="1">
      <c r="A136" s="26" t="s">
        <v>127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1288353.75</v>
      </c>
      <c r="H136" s="38">
        <v>0</v>
      </c>
      <c r="I136" s="38">
        <v>0</v>
      </c>
      <c r="J136" s="38">
        <v>0</v>
      </c>
      <c r="K136" s="38"/>
      <c r="L136" s="39">
        <f t="shared" si="23"/>
        <v>1288353.75</v>
      </c>
    </row>
    <row r="137" spans="1:12" ht="18.75" customHeight="1">
      <c r="A137" s="26" t="s">
        <v>128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588833.46</v>
      </c>
      <c r="I137" s="38">
        <v>0</v>
      </c>
      <c r="J137" s="38">
        <v>0</v>
      </c>
      <c r="K137" s="38"/>
      <c r="L137" s="39">
        <f t="shared" si="23"/>
        <v>588833.46</v>
      </c>
    </row>
    <row r="138" spans="1:12" ht="18.75" customHeight="1">
      <c r="A138" s="26" t="s">
        <v>129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1092045.37</v>
      </c>
      <c r="I138" s="38">
        <v>0</v>
      </c>
      <c r="J138" s="38">
        <v>0</v>
      </c>
      <c r="K138" s="38"/>
      <c r="L138" s="39">
        <f t="shared" si="23"/>
        <v>1092045.37</v>
      </c>
    </row>
    <row r="139" spans="1:12" ht="18.75" customHeight="1">
      <c r="A139" s="26" t="s">
        <v>130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475738.86</v>
      </c>
      <c r="J139" s="38">
        <v>0</v>
      </c>
      <c r="K139" s="38"/>
      <c r="L139" s="39">
        <f t="shared" si="23"/>
        <v>475738.86</v>
      </c>
    </row>
    <row r="140" spans="1:12" ht="18.75" customHeight="1">
      <c r="A140" s="26" t="s">
        <v>131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7">
        <v>1031193.72</v>
      </c>
      <c r="K140" s="38"/>
      <c r="L140" s="39">
        <f t="shared" si="23"/>
        <v>1031193.72</v>
      </c>
    </row>
    <row r="141" spans="1:12" ht="18.75" customHeight="1">
      <c r="A141" s="71" t="s">
        <v>139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809224.43</v>
      </c>
      <c r="L141" s="42">
        <f t="shared" si="23"/>
        <v>809224.43</v>
      </c>
    </row>
    <row r="142" spans="1:12" ht="18.75" customHeight="1">
      <c r="A142" s="69" t="s">
        <v>146</v>
      </c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1031193.72</v>
      </c>
      <c r="K142" s="47"/>
      <c r="L142" s="48"/>
    </row>
    <row r="143" ht="18" customHeight="1">
      <c r="A143" s="69"/>
    </row>
    <row r="144" ht="18" customHeight="1">
      <c r="A144" s="69"/>
    </row>
    <row r="145" ht="18" customHeight="1">
      <c r="A145" s="69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2018-09-18T17:44:36Z</dcterms:modified>
  <cp:category/>
  <cp:version/>
  <cp:contentType/>
  <cp:contentStatus/>
</cp:coreProperties>
</file>