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<sst xmlns="http://schemas.openxmlformats.org/spreadsheetml/2006/main" count="146" uniqueCount="146">
  <si>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</si>
  <si>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</si>
  <si>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</si>
  <si>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</si>
  <si>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</si>
  <si>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</si>
  <si>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</si>
  <si>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</si>
  <si>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</si>
  <si>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</si>
  <si>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</si>
  <si>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</si>
  <si>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</si>
  <si>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</si>
  <si>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</si>
  <si>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</si>
  <si>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</si>
  <si>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</si>
  <si>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</si>
  <si>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</si>
  <si>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</si>
  <si>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</si>
  <si>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</si>
  <si>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</si>
  <si>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</si>
  <si>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</si>
  <si>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</si>
  <si>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</si>
  <si>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</si>
  <si>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</si>
  <si>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</si>
  <si>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</si>
  <si>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</si>
  <si>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</si>
  <si>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</si>
  <si>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</si>
  <si>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</si>
  <si>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</si>
  <si>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</si>
  <si>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</si>
  <si>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</si>
  <si>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</si>
  <si>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</si>
  <si>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</si>
  <si>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</si>
  <si>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</si>
  <si>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</si>
  <si>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</si>
  <si>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</si>
  <si>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</si>
  <si>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</si>
  <si>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</si>
  <si>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</si>
  <si>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</si>
  <si>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</si>
  <si>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</si>
  <si>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</si>
  <si>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</si>
  <si>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</si>
  <si>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</si>
  <si>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</si>
  <si>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</si>
  <si>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</si>
  <si>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</si>
  <si>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</si>
  <si>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</si>
  <si>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</si>
  <si>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</si>
  <si>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</si>
  <si>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</si>
  <si>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</si>
  <si>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</si>
  <si>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</si>
  <si>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</si>
  <si>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</si>
  <si>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</si>
  <si>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</si>
  <si>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</si>
  <si>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</si>
  <si>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</si>
  <si>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</si>
  <si>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</si>
  <si>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</si>
  <si>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</si>
  <si>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</si>
  <si>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</si>
  <si>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</si>
  <si>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</si>
  <si>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</si>
  <si>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</si>
  <si>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</si>
  <si>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</si>
  <si>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</si>
  <si>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</si>
  <si>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</si>
  <si>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</si>
  <si>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</si>
  <si>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</si>
  <si>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</si>
  <si>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</si>
  <si>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</si>
  <si>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</si>
  <si>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</si>
  <si>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</si>
  <si>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</si>
  <si>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</si>
  <si>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</si>
  <si>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</si>
  <si>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</si>
  <si>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</si>
  <si>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</si>
  <si>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</si>
  <si>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</si>
  <si>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</si>
  <si>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</si>
  <si>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</si>
  <si>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</si>
  <si>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</si>
  <si>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</si>
  <si>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</si>
  <si>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</si>
  <si>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</si>
  <si>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</si>
  <si>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</si>
  <si>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</si>
  <si>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</si>
  <si>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</si>
  <si>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</si>
  <si>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</si>
  <si>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</si>
  <si>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</si>
  <si>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</si>
  <si>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</si>
  <si>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</si>
  <si>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</si>
  <si>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</si>
  <si>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</si>
  <si>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</si>
  <si>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</si>
  <si>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</si>
  <si>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</si>
  <si>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</si>
  <si>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</si>
  <si>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</si>
  <si>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10/09/18 - VENCIMENTO 17/09/18</t>
  </si>
  <si>
    <t>6.2.35. Descumprimento Entrega de Documentos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</si>
</sst>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595068</v>
      </c>
      <c r="C7" s="9">
        <f t="shared" si="0"/>
        <v>798037</v>
      </c>
      <c r="D7" s="9">
        <f t="shared" si="0"/>
        <v>799115</v>
      </c>
      <c r="E7" s="9">
        <f t="shared" si="0"/>
        <v>530035</v>
      </c>
      <c r="F7" s="9">
        <f t="shared" si="0"/>
        <v>470284</v>
      </c>
      <c r="G7" s="9">
        <f t="shared" si="0"/>
        <v>1202372</v>
      </c>
      <c r="H7" s="9">
        <f t="shared" si="0"/>
        <v>540427</v>
      </c>
      <c r="I7" s="9">
        <f t="shared" si="0"/>
        <v>127568</v>
      </c>
      <c r="J7" s="9">
        <f t="shared" si="0"/>
        <v>330946</v>
      </c>
      <c r="K7" s="9">
        <f t="shared" si="0"/>
        <v>267382</v>
      </c>
      <c r="L7" s="9">
        <f t="shared" si="0"/>
        <v>5661234</v>
      </c>
      <c r="M7" s="49"/>
    </row>
    <row r="8" spans="1:12" ht="17.25" customHeight="1">
      <c r="A8" s="10" t="s">
        <v>95</v>
      </c>
      <c r="B8" s="11">
        <f>B9+B12+B16</f>
        <v>289221</v>
      </c>
      <c r="C8" s="11">
        <f aca="true" t="shared" si="1" ref="C8:K8">C9+C12+C16</f>
        <v>396216</v>
      </c>
      <c r="D8" s="11">
        <f t="shared" si="1"/>
        <v>366655</v>
      </c>
      <c r="E8" s="11">
        <f t="shared" si="1"/>
        <v>265589</v>
      </c>
      <c r="F8" s="11">
        <f t="shared" si="1"/>
        <v>215852</v>
      </c>
      <c r="G8" s="11">
        <f t="shared" si="1"/>
        <v>579721</v>
      </c>
      <c r="H8" s="11">
        <f t="shared" si="1"/>
        <v>287544</v>
      </c>
      <c r="I8" s="11">
        <f t="shared" si="1"/>
        <v>57118</v>
      </c>
      <c r="J8" s="11">
        <f t="shared" si="1"/>
        <v>151506</v>
      </c>
      <c r="K8" s="11">
        <f t="shared" si="1"/>
        <v>133816</v>
      </c>
      <c r="L8" s="11">
        <f aca="true" t="shared" si="2" ref="L8:L27">SUM(B8:K8)</f>
        <v>2743238</v>
      </c>
    </row>
    <row r="9" spans="1:12" ht="17.25" customHeight="1">
      <c r="A9" s="15" t="s">
        <v>16</v>
      </c>
      <c r="B9" s="13">
        <f>+B10+B11</f>
        <v>38714</v>
      </c>
      <c r="C9" s="13">
        <f aca="true" t="shared" si="3" ref="C9:K9">+C10+C11</f>
        <v>57346</v>
      </c>
      <c r="D9" s="13">
        <f t="shared" si="3"/>
        <v>48179</v>
      </c>
      <c r="E9" s="13">
        <f t="shared" si="3"/>
        <v>35372</v>
      </c>
      <c r="F9" s="13">
        <f t="shared" si="3"/>
        <v>22961</v>
      </c>
      <c r="G9" s="13">
        <f t="shared" si="3"/>
        <v>52919</v>
      </c>
      <c r="H9" s="13">
        <f t="shared" si="3"/>
        <v>45708</v>
      </c>
      <c r="I9" s="13">
        <f t="shared" si="3"/>
        <v>8887</v>
      </c>
      <c r="J9" s="13">
        <f t="shared" si="3"/>
        <v>18302</v>
      </c>
      <c r="K9" s="13">
        <f t="shared" si="3"/>
        <v>16053</v>
      </c>
      <c r="L9" s="11">
        <f t="shared" si="2"/>
        <v>344441</v>
      </c>
    </row>
    <row r="10" spans="1:12" ht="17.25" customHeight="1">
      <c r="A10" s="29" t="s">
        <v>17</v>
      </c>
      <c r="B10" s="13">
        <v>38714</v>
      </c>
      <c r="C10" s="13">
        <v>57346</v>
      </c>
      <c r="D10" s="13">
        <v>48179</v>
      </c>
      <c r="E10" s="13">
        <v>35372</v>
      </c>
      <c r="F10" s="13">
        <v>22961</v>
      </c>
      <c r="G10" s="13">
        <v>52919</v>
      </c>
      <c r="H10" s="13">
        <v>45708</v>
      </c>
      <c r="I10" s="13">
        <v>8887</v>
      </c>
      <c r="J10" s="13">
        <v>18302</v>
      </c>
      <c r="K10" s="13">
        <v>16053</v>
      </c>
      <c r="L10" s="11">
        <f t="shared" si="2"/>
        <v>344441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238630</v>
      </c>
      <c r="C12" s="17">
        <f t="shared" si="4"/>
        <v>321930</v>
      </c>
      <c r="D12" s="17">
        <f t="shared" si="4"/>
        <v>303544</v>
      </c>
      <c r="E12" s="17">
        <f t="shared" si="4"/>
        <v>219459</v>
      </c>
      <c r="F12" s="17">
        <f t="shared" si="4"/>
        <v>181546</v>
      </c>
      <c r="G12" s="17">
        <f t="shared" si="4"/>
        <v>497145</v>
      </c>
      <c r="H12" s="17">
        <f t="shared" si="4"/>
        <v>229994</v>
      </c>
      <c r="I12" s="17">
        <f t="shared" si="4"/>
        <v>45611</v>
      </c>
      <c r="J12" s="17">
        <f t="shared" si="4"/>
        <v>126767</v>
      </c>
      <c r="K12" s="17">
        <f t="shared" si="4"/>
        <v>111689</v>
      </c>
      <c r="L12" s="11">
        <f t="shared" si="2"/>
        <v>2276315</v>
      </c>
    </row>
    <row r="13" spans="1:14" s="67" customFormat="1" ht="17.25" customHeight="1">
      <c r="A13" s="74" t="s">
        <v>19</v>
      </c>
      <c r="B13" s="75">
        <v>106392</v>
      </c>
      <c r="C13" s="75">
        <v>152422</v>
      </c>
      <c r="D13" s="75">
        <v>150285</v>
      </c>
      <c r="E13" s="75">
        <v>103290</v>
      </c>
      <c r="F13" s="75">
        <v>86064</v>
      </c>
      <c r="G13" s="75">
        <v>220381</v>
      </c>
      <c r="H13" s="75">
        <v>97620</v>
      </c>
      <c r="I13" s="75">
        <v>23384</v>
      </c>
      <c r="J13" s="75">
        <v>62488</v>
      </c>
      <c r="K13" s="75">
        <v>49728</v>
      </c>
      <c r="L13" s="76">
        <f t="shared" si="2"/>
        <v>1052054</v>
      </c>
      <c r="M13" s="77"/>
      <c r="N13" s="78"/>
    </row>
    <row r="14" spans="1:13" s="67" customFormat="1" ht="17.25" customHeight="1">
      <c r="A14" s="74" t="s">
        <v>20</v>
      </c>
      <c r="B14" s="75">
        <v>115717</v>
      </c>
      <c r="C14" s="75">
        <v>144521</v>
      </c>
      <c r="D14" s="75">
        <v>135188</v>
      </c>
      <c r="E14" s="75">
        <v>100418</v>
      </c>
      <c r="F14" s="75">
        <v>85134</v>
      </c>
      <c r="G14" s="75">
        <v>249960</v>
      </c>
      <c r="H14" s="75">
        <v>109137</v>
      </c>
      <c r="I14" s="75">
        <v>18139</v>
      </c>
      <c r="J14" s="75">
        <v>57776</v>
      </c>
      <c r="K14" s="75">
        <v>55485</v>
      </c>
      <c r="L14" s="76">
        <f t="shared" si="2"/>
        <v>1071475</v>
      </c>
      <c r="M14" s="77"/>
    </row>
    <row r="15" spans="1:12" ht="17.25" customHeight="1">
      <c r="A15" s="14" t="s">
        <v>21</v>
      </c>
      <c r="B15" s="13">
        <v>16521</v>
      </c>
      <c r="C15" s="13">
        <v>24987</v>
      </c>
      <c r="D15" s="13">
        <v>18071</v>
      </c>
      <c r="E15" s="13">
        <v>15751</v>
      </c>
      <c r="F15" s="13">
        <v>10348</v>
      </c>
      <c r="G15" s="13">
        <v>26804</v>
      </c>
      <c r="H15" s="13">
        <v>23237</v>
      </c>
      <c r="I15" s="13">
        <v>4088</v>
      </c>
      <c r="J15" s="13">
        <v>6503</v>
      </c>
      <c r="K15" s="13">
        <v>6476</v>
      </c>
      <c r="L15" s="11">
        <f t="shared" si="2"/>
        <v>152786</v>
      </c>
    </row>
    <row r="16" spans="1:12" ht="17.25" customHeight="1">
      <c r="A16" s="15" t="s">
        <v>91</v>
      </c>
      <c r="B16" s="13">
        <f>B17+B18+B19</f>
        <v>11877</v>
      </c>
      <c r="C16" s="13">
        <f aca="true" t="shared" si="5" ref="C16:K16">C17+C18+C19</f>
        <v>16940</v>
      </c>
      <c r="D16" s="13">
        <f t="shared" si="5"/>
        <v>14932</v>
      </c>
      <c r="E16" s="13">
        <f t="shared" si="5"/>
        <v>10758</v>
      </c>
      <c r="F16" s="13">
        <f t="shared" si="5"/>
        <v>11345</v>
      </c>
      <c r="G16" s="13">
        <f t="shared" si="5"/>
        <v>29657</v>
      </c>
      <c r="H16" s="13">
        <f t="shared" si="5"/>
        <v>11842</v>
      </c>
      <c r="I16" s="13">
        <f t="shared" si="5"/>
        <v>2620</v>
      </c>
      <c r="J16" s="13">
        <f t="shared" si="5"/>
        <v>6437</v>
      </c>
      <c r="K16" s="13">
        <f t="shared" si="5"/>
        <v>6074</v>
      </c>
      <c r="L16" s="11">
        <f t="shared" si="2"/>
        <v>122482</v>
      </c>
    </row>
    <row r="17" spans="1:12" ht="17.25" customHeight="1">
      <c r="A17" s="14" t="s">
        <v>92</v>
      </c>
      <c r="B17" s="13">
        <v>11849</v>
      </c>
      <c r="C17" s="13">
        <v>16911</v>
      </c>
      <c r="D17" s="13">
        <v>14909</v>
      </c>
      <c r="E17" s="13">
        <v>10729</v>
      </c>
      <c r="F17" s="13">
        <v>11324</v>
      </c>
      <c r="G17" s="13">
        <v>29605</v>
      </c>
      <c r="H17" s="13">
        <v>11817</v>
      </c>
      <c r="I17" s="13">
        <v>2617</v>
      </c>
      <c r="J17" s="13">
        <v>6431</v>
      </c>
      <c r="K17" s="13">
        <v>6060</v>
      </c>
      <c r="L17" s="11">
        <f t="shared" si="2"/>
        <v>122252</v>
      </c>
    </row>
    <row r="18" spans="1:12" ht="17.25" customHeight="1">
      <c r="A18" s="14" t="s">
        <v>93</v>
      </c>
      <c r="B18" s="13">
        <v>11</v>
      </c>
      <c r="C18" s="13">
        <v>14</v>
      </c>
      <c r="D18" s="13">
        <v>19</v>
      </c>
      <c r="E18" s="13">
        <v>22</v>
      </c>
      <c r="F18" s="13">
        <v>16</v>
      </c>
      <c r="G18" s="13">
        <v>27</v>
      </c>
      <c r="H18" s="13">
        <v>19</v>
      </c>
      <c r="I18" s="13">
        <v>3</v>
      </c>
      <c r="J18" s="13">
        <v>5</v>
      </c>
      <c r="K18" s="13">
        <v>11</v>
      </c>
      <c r="L18" s="11">
        <f t="shared" si="2"/>
        <v>147</v>
      </c>
    </row>
    <row r="19" spans="1:12" ht="17.25" customHeight="1">
      <c r="A19" s="14" t="s">
        <v>94</v>
      </c>
      <c r="B19" s="13">
        <v>17</v>
      </c>
      <c r="C19" s="13">
        <v>15</v>
      </c>
      <c r="D19" s="13">
        <v>4</v>
      </c>
      <c r="E19" s="13">
        <v>7</v>
      </c>
      <c r="F19" s="13">
        <v>5</v>
      </c>
      <c r="G19" s="13">
        <v>25</v>
      </c>
      <c r="H19" s="13">
        <v>6</v>
      </c>
      <c r="I19" s="13">
        <v>0</v>
      </c>
      <c r="J19" s="13">
        <v>1</v>
      </c>
      <c r="K19" s="13">
        <v>3</v>
      </c>
      <c r="L19" s="11">
        <f t="shared" si="2"/>
        <v>83</v>
      </c>
    </row>
    <row r="20" spans="1:12" ht="17.25" customHeight="1">
      <c r="A20" s="16" t="s">
        <v>22</v>
      </c>
      <c r="B20" s="11">
        <f>+B21+B22+B23</f>
        <v>168137</v>
      </c>
      <c r="C20" s="11">
        <f aca="true" t="shared" si="6" ref="C20:K20">+C21+C22+C23</f>
        <v>198184</v>
      </c>
      <c r="D20" s="11">
        <f t="shared" si="6"/>
        <v>216653</v>
      </c>
      <c r="E20" s="11">
        <f t="shared" si="6"/>
        <v>135809</v>
      </c>
      <c r="F20" s="11">
        <f t="shared" si="6"/>
        <v>148274</v>
      </c>
      <c r="G20" s="11">
        <f t="shared" si="6"/>
        <v>406532</v>
      </c>
      <c r="H20" s="11">
        <f t="shared" si="6"/>
        <v>138504</v>
      </c>
      <c r="I20" s="11">
        <f t="shared" si="6"/>
        <v>34856</v>
      </c>
      <c r="J20" s="11">
        <f t="shared" si="6"/>
        <v>84724</v>
      </c>
      <c r="K20" s="11">
        <f t="shared" si="6"/>
        <v>71606</v>
      </c>
      <c r="L20" s="11">
        <f t="shared" si="2"/>
        <v>1603279</v>
      </c>
    </row>
    <row r="21" spans="1:13" s="67" customFormat="1" ht="17.25" customHeight="1">
      <c r="A21" s="60" t="s">
        <v>23</v>
      </c>
      <c r="B21" s="75">
        <v>83988</v>
      </c>
      <c r="C21" s="75">
        <v>109367</v>
      </c>
      <c r="D21" s="75">
        <v>123437</v>
      </c>
      <c r="E21" s="75">
        <v>73429</v>
      </c>
      <c r="F21" s="75">
        <v>80378</v>
      </c>
      <c r="G21" s="75">
        <v>201350</v>
      </c>
      <c r="H21" s="75">
        <v>72347</v>
      </c>
      <c r="I21" s="75">
        <v>20677</v>
      </c>
      <c r="J21" s="75">
        <v>46653</v>
      </c>
      <c r="K21" s="75">
        <v>36065</v>
      </c>
      <c r="L21" s="76">
        <f t="shared" si="2"/>
        <v>847691</v>
      </c>
      <c r="M21" s="77"/>
    </row>
    <row r="22" spans="1:13" s="67" customFormat="1" ht="17.25" customHeight="1">
      <c r="A22" s="60" t="s">
        <v>24</v>
      </c>
      <c r="B22" s="75">
        <v>77084</v>
      </c>
      <c r="C22" s="75">
        <v>79946</v>
      </c>
      <c r="D22" s="75">
        <v>85508</v>
      </c>
      <c r="E22" s="75">
        <v>56996</v>
      </c>
      <c r="F22" s="75">
        <v>63127</v>
      </c>
      <c r="G22" s="75">
        <v>192100</v>
      </c>
      <c r="H22" s="75">
        <v>58401</v>
      </c>
      <c r="I22" s="75">
        <v>12530</v>
      </c>
      <c r="J22" s="75">
        <v>35253</v>
      </c>
      <c r="K22" s="75">
        <v>32979</v>
      </c>
      <c r="L22" s="76">
        <f t="shared" si="2"/>
        <v>693924</v>
      </c>
      <c r="M22" s="77"/>
    </row>
    <row r="23" spans="1:12" ht="17.25" customHeight="1">
      <c r="A23" s="12" t="s">
        <v>25</v>
      </c>
      <c r="B23" s="13">
        <v>7065</v>
      </c>
      <c r="C23" s="13">
        <v>8871</v>
      </c>
      <c r="D23" s="13">
        <v>7708</v>
      </c>
      <c r="E23" s="13">
        <v>5384</v>
      </c>
      <c r="F23" s="13">
        <v>4769</v>
      </c>
      <c r="G23" s="13">
        <v>13082</v>
      </c>
      <c r="H23" s="13">
        <v>7756</v>
      </c>
      <c r="I23" s="13">
        <v>1649</v>
      </c>
      <c r="J23" s="13">
        <v>2818</v>
      </c>
      <c r="K23" s="13">
        <v>2562</v>
      </c>
      <c r="L23" s="11">
        <f t="shared" si="2"/>
        <v>61664</v>
      </c>
    </row>
    <row r="24" spans="1:13" ht="17.25" customHeight="1">
      <c r="A24" s="16" t="s">
        <v>26</v>
      </c>
      <c r="B24" s="13">
        <f>+B25+B26</f>
        <v>137710</v>
      </c>
      <c r="C24" s="13">
        <f aca="true" t="shared" si="7" ref="C24:K24">+C25+C26</f>
        <v>203637</v>
      </c>
      <c r="D24" s="13">
        <f t="shared" si="7"/>
        <v>215807</v>
      </c>
      <c r="E24" s="13">
        <f t="shared" si="7"/>
        <v>128637</v>
      </c>
      <c r="F24" s="13">
        <f t="shared" si="7"/>
        <v>106158</v>
      </c>
      <c r="G24" s="13">
        <f t="shared" si="7"/>
        <v>216119</v>
      </c>
      <c r="H24" s="13">
        <f t="shared" si="7"/>
        <v>107420</v>
      </c>
      <c r="I24" s="13">
        <f t="shared" si="7"/>
        <v>35594</v>
      </c>
      <c r="J24" s="13">
        <f t="shared" si="7"/>
        <v>94716</v>
      </c>
      <c r="K24" s="13">
        <f t="shared" si="7"/>
        <v>61960</v>
      </c>
      <c r="L24" s="11">
        <f t="shared" si="2"/>
        <v>1307758</v>
      </c>
      <c r="M24" s="50"/>
    </row>
    <row r="25" spans="1:13" ht="17.25" customHeight="1">
      <c r="A25" s="12" t="s">
        <v>112</v>
      </c>
      <c r="B25" s="13">
        <v>77673</v>
      </c>
      <c r="C25" s="13">
        <v>119593</v>
      </c>
      <c r="D25" s="13">
        <v>133283</v>
      </c>
      <c r="E25" s="13">
        <v>80519</v>
      </c>
      <c r="F25" s="13">
        <v>61723</v>
      </c>
      <c r="G25" s="13">
        <v>128685</v>
      </c>
      <c r="H25" s="13">
        <v>63472</v>
      </c>
      <c r="I25" s="13">
        <v>24221</v>
      </c>
      <c r="J25" s="13">
        <v>55572</v>
      </c>
      <c r="K25" s="13">
        <v>35897</v>
      </c>
      <c r="L25" s="11">
        <f t="shared" si="2"/>
        <v>780638</v>
      </c>
      <c r="M25" s="49"/>
    </row>
    <row r="26" spans="1:13" ht="17.25" customHeight="1">
      <c r="A26" s="12" t="s">
        <v>113</v>
      </c>
      <c r="B26" s="13">
        <v>60037</v>
      </c>
      <c r="C26" s="13">
        <v>84044</v>
      </c>
      <c r="D26" s="13">
        <v>82524</v>
      </c>
      <c r="E26" s="13">
        <v>48118</v>
      </c>
      <c r="F26" s="13">
        <v>44435</v>
      </c>
      <c r="G26" s="13">
        <v>87434</v>
      </c>
      <c r="H26" s="13">
        <v>43948</v>
      </c>
      <c r="I26" s="13">
        <v>11373</v>
      </c>
      <c r="J26" s="13">
        <v>39144</v>
      </c>
      <c r="K26" s="13">
        <v>26063</v>
      </c>
      <c r="L26" s="11">
        <f t="shared" si="2"/>
        <v>527120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6959</v>
      </c>
      <c r="I27" s="11">
        <v>0</v>
      </c>
      <c r="J27" s="11">
        <v>0</v>
      </c>
      <c r="K27" s="11">
        <v>0</v>
      </c>
      <c r="L27" s="11">
        <f t="shared" si="2"/>
        <v>6959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12508.71</v>
      </c>
      <c r="I35" s="19">
        <v>0</v>
      </c>
      <c r="J35" s="19">
        <v>0</v>
      </c>
      <c r="K35" s="19">
        <v>0</v>
      </c>
      <c r="L35" s="23">
        <f>SUM(B35:K35)</f>
        <v>12508.71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1942148.0799999998</v>
      </c>
      <c r="C47" s="22">
        <f aca="true" t="shared" si="11" ref="C47:H47">+C48+C60</f>
        <v>2911043.6100000003</v>
      </c>
      <c r="D47" s="22">
        <f t="shared" si="11"/>
        <v>3212413.44</v>
      </c>
      <c r="E47" s="22">
        <f t="shared" si="11"/>
        <v>1860248.72</v>
      </c>
      <c r="F47" s="22">
        <f t="shared" si="11"/>
        <v>1683049.9799999997</v>
      </c>
      <c r="G47" s="22">
        <f t="shared" si="11"/>
        <v>3508364.1800000006</v>
      </c>
      <c r="H47" s="22">
        <f t="shared" si="11"/>
        <v>1823127.2899999998</v>
      </c>
      <c r="I47" s="22">
        <f>+I48+I60</f>
        <v>665401.59</v>
      </c>
      <c r="J47" s="22">
        <f>+J48+J60</f>
        <v>1123099.6900000002</v>
      </c>
      <c r="K47" s="22">
        <f>+K48+K60</f>
        <v>866502.55</v>
      </c>
      <c r="L47" s="22">
        <f aca="true" t="shared" si="12" ref="L47:L60">SUM(B47:K47)</f>
        <v>19595399.130000003</v>
      </c>
    </row>
    <row r="48" spans="1:12" ht="17.25" customHeight="1">
      <c r="A48" s="16" t="s">
        <v>138</v>
      </c>
      <c r="B48" s="23">
        <f>SUM(B49:B59)</f>
        <v>1925198.68</v>
      </c>
      <c r="C48" s="23">
        <f aca="true" t="shared" si="13" ref="C48:K48">SUM(C49:C59)</f>
        <v>2886552.8500000006</v>
      </c>
      <c r="D48" s="23">
        <f t="shared" si="13"/>
        <v>3188492.2399999998</v>
      </c>
      <c r="E48" s="23">
        <f t="shared" si="13"/>
        <v>1836808.2</v>
      </c>
      <c r="F48" s="23">
        <f t="shared" si="13"/>
        <v>1668655.8399999999</v>
      </c>
      <c r="G48" s="23">
        <f t="shared" si="13"/>
        <v>3483427.2300000004</v>
      </c>
      <c r="H48" s="23">
        <f t="shared" si="13"/>
        <v>1806369.8299999998</v>
      </c>
      <c r="I48" s="23">
        <f t="shared" si="13"/>
        <v>665401.59</v>
      </c>
      <c r="J48" s="23">
        <f t="shared" si="13"/>
        <v>1109120.6900000002</v>
      </c>
      <c r="K48" s="23">
        <f t="shared" si="13"/>
        <v>866502.55</v>
      </c>
      <c r="L48" s="23">
        <f t="shared" si="12"/>
        <v>19436529.7</v>
      </c>
    </row>
    <row r="49" spans="1:12" ht="17.25" customHeight="1">
      <c r="A49" s="34" t="s">
        <v>43</v>
      </c>
      <c r="B49" s="23">
        <f aca="true" t="shared" si="14" ref="B49:H49">ROUND(B30*B7,2)</f>
        <v>1875832.86</v>
      </c>
      <c r="C49" s="23">
        <f t="shared" si="14"/>
        <v>2814915.91</v>
      </c>
      <c r="D49" s="23">
        <f t="shared" si="14"/>
        <v>3104801.51</v>
      </c>
      <c r="E49" s="23">
        <f t="shared" si="14"/>
        <v>1790140.21</v>
      </c>
      <c r="F49" s="23">
        <f t="shared" si="14"/>
        <v>1605784.72</v>
      </c>
      <c r="G49" s="23">
        <f t="shared" si="14"/>
        <v>3391169.99</v>
      </c>
      <c r="H49" s="23">
        <f t="shared" si="14"/>
        <v>1747686.88</v>
      </c>
      <c r="I49" s="23">
        <f>ROUND(I30*I7,2)</f>
        <v>664335.87</v>
      </c>
      <c r="J49" s="23">
        <f>ROUND(J30*J7,2)</f>
        <v>1079545.85</v>
      </c>
      <c r="K49" s="23">
        <f>ROUND(K30*K7,2)</f>
        <v>860675.92</v>
      </c>
      <c r="L49" s="23">
        <f t="shared" si="12"/>
        <v>18934889.720000006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12508.71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12508.71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137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24490.76</v>
      </c>
      <c r="D60" s="36">
        <v>23921.2</v>
      </c>
      <c r="E60" s="36">
        <v>23440.52</v>
      </c>
      <c r="F60" s="36">
        <v>14394.14</v>
      </c>
      <c r="G60" s="36">
        <v>24936.95</v>
      </c>
      <c r="H60" s="36">
        <v>16757.46</v>
      </c>
      <c r="I60" s="19">
        <v>0</v>
      </c>
      <c r="J60" s="36">
        <v>13979</v>
      </c>
      <c r="K60" s="19">
        <v>0</v>
      </c>
      <c r="L60" s="36">
        <f t="shared" si="12"/>
        <v>158869.43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-211784.7</v>
      </c>
      <c r="C64" s="35">
        <f t="shared" si="15"/>
        <v>-257443.79</v>
      </c>
      <c r="D64" s="35">
        <f t="shared" si="15"/>
        <v>-230335.86</v>
      </c>
      <c r="E64" s="35">
        <f t="shared" si="15"/>
        <v>-221502.59</v>
      </c>
      <c r="F64" s="35">
        <f t="shared" si="15"/>
        <v>-161346.81</v>
      </c>
      <c r="G64" s="35">
        <f t="shared" si="15"/>
        <v>-297505.93</v>
      </c>
      <c r="H64" s="35">
        <f t="shared" si="15"/>
        <v>-198658.32</v>
      </c>
      <c r="I64" s="35">
        <f t="shared" si="15"/>
        <v>-172078.53</v>
      </c>
      <c r="J64" s="35">
        <f t="shared" si="15"/>
        <v>-84678</v>
      </c>
      <c r="K64" s="35">
        <f t="shared" si="15"/>
        <v>-72143.22</v>
      </c>
      <c r="L64" s="35">
        <f aca="true" t="shared" si="16" ref="L64:L114">SUM(B64:K64)</f>
        <v>-1907477.75</v>
      </c>
    </row>
    <row r="65" spans="1:12" ht="18.75" customHeight="1">
      <c r="A65" s="16" t="s">
        <v>73</v>
      </c>
      <c r="B65" s="35">
        <f aca="true" t="shared" si="17" ref="B65:K65">B66+B67+B68+B69+B70+B71</f>
        <v>-195246.28</v>
      </c>
      <c r="C65" s="35">
        <f t="shared" si="17"/>
        <v>-233641.13</v>
      </c>
      <c r="D65" s="35">
        <f t="shared" si="17"/>
        <v>-207222.53</v>
      </c>
      <c r="E65" s="35">
        <f t="shared" si="17"/>
        <v>-206067.85</v>
      </c>
      <c r="F65" s="35">
        <f t="shared" si="17"/>
        <v>-147674.18</v>
      </c>
      <c r="G65" s="35">
        <f t="shared" si="17"/>
        <v>-263184.35</v>
      </c>
      <c r="H65" s="35">
        <f t="shared" si="17"/>
        <v>-182832</v>
      </c>
      <c r="I65" s="35">
        <f t="shared" si="17"/>
        <v>-35548</v>
      </c>
      <c r="J65" s="35">
        <f t="shared" si="17"/>
        <v>-73208</v>
      </c>
      <c r="K65" s="35">
        <f t="shared" si="17"/>
        <v>-64212</v>
      </c>
      <c r="L65" s="35">
        <f t="shared" si="16"/>
        <v>-1608836.3199999998</v>
      </c>
    </row>
    <row r="66" spans="1:12" ht="18.75" customHeight="1">
      <c r="A66" s="12" t="s">
        <v>74</v>
      </c>
      <c r="B66" s="35">
        <f>-ROUND(B9*$D$3,2)</f>
        <v>-154856</v>
      </c>
      <c r="C66" s="35">
        <f aca="true" t="shared" si="18" ref="C66:K66">-ROUND(C9*$D$3,2)</f>
        <v>-229384</v>
      </c>
      <c r="D66" s="35">
        <f t="shared" si="18"/>
        <v>-192716</v>
      </c>
      <c r="E66" s="35">
        <f t="shared" si="18"/>
        <v>-141488</v>
      </c>
      <c r="F66" s="35">
        <f t="shared" si="18"/>
        <v>-91844</v>
      </c>
      <c r="G66" s="35">
        <f t="shared" si="18"/>
        <v>-211676</v>
      </c>
      <c r="H66" s="35">
        <f t="shared" si="18"/>
        <v>-182832</v>
      </c>
      <c r="I66" s="35">
        <f t="shared" si="18"/>
        <v>-35548</v>
      </c>
      <c r="J66" s="35">
        <f t="shared" si="18"/>
        <v>-73208</v>
      </c>
      <c r="K66" s="35">
        <f t="shared" si="18"/>
        <v>-64212</v>
      </c>
      <c r="L66" s="35">
        <f t="shared" si="16"/>
        <v>-1377764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-540</v>
      </c>
      <c r="C68" s="35">
        <v>-164</v>
      </c>
      <c r="D68" s="35">
        <v>-180</v>
      </c>
      <c r="E68" s="35">
        <v>-388</v>
      </c>
      <c r="F68" s="35">
        <v>-312</v>
      </c>
      <c r="G68" s="35">
        <v>-168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-1752</v>
      </c>
    </row>
    <row r="69" spans="1:12" ht="18.75" customHeight="1">
      <c r="A69" s="12" t="s">
        <v>103</v>
      </c>
      <c r="B69" s="35">
        <v>-3444</v>
      </c>
      <c r="C69" s="35">
        <v>-1232</v>
      </c>
      <c r="D69" s="35">
        <v>-1736</v>
      </c>
      <c r="E69" s="35">
        <v>-2156</v>
      </c>
      <c r="F69" s="35">
        <v>-1456</v>
      </c>
      <c r="G69" s="35">
        <v>-1092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-11116</v>
      </c>
    </row>
    <row r="70" spans="1:12" ht="18.75" customHeight="1">
      <c r="A70" s="12" t="s">
        <v>52</v>
      </c>
      <c r="B70" s="35">
        <v>-36406.28</v>
      </c>
      <c r="C70" s="35">
        <v>-2861.13</v>
      </c>
      <c r="D70" s="35">
        <v>-12590.53</v>
      </c>
      <c r="E70" s="35">
        <v>-62035.85</v>
      </c>
      <c r="F70" s="35">
        <v>-54062.18</v>
      </c>
      <c r="G70" s="35">
        <v>-50248.35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-218204.32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-16538.42</v>
      </c>
      <c r="C72" s="63">
        <f t="shared" si="19"/>
        <v>-23802.66</v>
      </c>
      <c r="D72" s="35">
        <f t="shared" si="19"/>
        <v>-23113.33</v>
      </c>
      <c r="E72" s="63">
        <f t="shared" si="19"/>
        <v>-15434.74</v>
      </c>
      <c r="F72" s="35">
        <f t="shared" si="19"/>
        <v>-13672.63</v>
      </c>
      <c r="G72" s="35">
        <f t="shared" si="19"/>
        <v>-34321.58</v>
      </c>
      <c r="H72" s="63">
        <f t="shared" si="19"/>
        <v>-15826.32</v>
      </c>
      <c r="I72" s="35">
        <f t="shared" si="19"/>
        <v>-136530.53</v>
      </c>
      <c r="J72" s="63">
        <f t="shared" si="19"/>
        <v>-11470</v>
      </c>
      <c r="K72" s="63">
        <f t="shared" si="19"/>
        <v>-7931.22</v>
      </c>
      <c r="L72" s="63">
        <f t="shared" si="16"/>
        <v>-298641.43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35">
        <v>0</v>
      </c>
      <c r="E74" s="19">
        <v>0</v>
      </c>
      <c r="F74" s="19">
        <v>0</v>
      </c>
      <c r="G74" s="35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35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-16038.42</v>
      </c>
      <c r="C77" s="35">
        <v>-23282.63</v>
      </c>
      <c r="D77" s="35">
        <v>-22010</v>
      </c>
      <c r="E77" s="35">
        <v>-15434.74</v>
      </c>
      <c r="F77" s="35">
        <v>-13672.63</v>
      </c>
      <c r="G77" s="35">
        <v>-32321.58</v>
      </c>
      <c r="H77" s="35">
        <v>-15826.32</v>
      </c>
      <c r="I77" s="35">
        <v>-5563.68</v>
      </c>
      <c r="J77" s="35">
        <v>-11470</v>
      </c>
      <c r="K77" s="35">
        <v>-7537.89</v>
      </c>
      <c r="L77" s="63">
        <f t="shared" si="16"/>
        <v>-163157.89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-2000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-2000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2" t="s">
        <v>145</v>
      </c>
      <c r="B107" s="63">
        <v>-500</v>
      </c>
      <c r="C107" s="63">
        <v>-500</v>
      </c>
      <c r="D107" s="19"/>
      <c r="E107" s="19"/>
      <c r="F107" s="19"/>
      <c r="G107" s="19"/>
      <c r="H107" s="19"/>
      <c r="I107" s="63"/>
      <c r="J107" s="19"/>
      <c r="K107" s="19"/>
      <c r="L107" s="63">
        <f t="shared" si="16"/>
        <v>-1000</v>
      </c>
      <c r="M107" s="52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116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1730363.38</v>
      </c>
      <c r="C112" s="24">
        <f t="shared" si="20"/>
        <v>2653599.8200000003</v>
      </c>
      <c r="D112" s="24">
        <f t="shared" si="20"/>
        <v>2982077.58</v>
      </c>
      <c r="E112" s="24">
        <f t="shared" si="20"/>
        <v>1638746.13</v>
      </c>
      <c r="F112" s="24">
        <f t="shared" si="20"/>
        <v>1521703.17</v>
      </c>
      <c r="G112" s="24">
        <f t="shared" si="20"/>
        <v>3210858.2500000005</v>
      </c>
      <c r="H112" s="24">
        <f t="shared" si="20"/>
        <v>1624468.9699999997</v>
      </c>
      <c r="I112" s="24">
        <f>+I113+I114</f>
        <v>493323.05999999994</v>
      </c>
      <c r="J112" s="24">
        <f>+J113+J114</f>
        <v>1038421.6900000002</v>
      </c>
      <c r="K112" s="24">
        <f>+K113+K114</f>
        <v>794359.3300000001</v>
      </c>
      <c r="L112" s="45">
        <f t="shared" si="16"/>
        <v>17687921.380000003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1713413.98</v>
      </c>
      <c r="C113" s="24">
        <f t="shared" si="21"/>
        <v>2629109.0600000005</v>
      </c>
      <c r="D113" s="24">
        <f t="shared" si="21"/>
        <v>2958156.38</v>
      </c>
      <c r="E113" s="24">
        <f t="shared" si="21"/>
        <v>1615305.6099999999</v>
      </c>
      <c r="F113" s="24">
        <f t="shared" si="21"/>
        <v>1507309.03</v>
      </c>
      <c r="G113" s="24">
        <f t="shared" si="21"/>
        <v>3185921.3000000003</v>
      </c>
      <c r="H113" s="24">
        <f t="shared" si="21"/>
        <v>1607711.5099999998</v>
      </c>
      <c r="I113" s="24">
        <f t="shared" si="21"/>
        <v>493323.05999999994</v>
      </c>
      <c r="J113" s="24">
        <f t="shared" si="21"/>
        <v>1024442.6900000002</v>
      </c>
      <c r="K113" s="24">
        <f t="shared" si="21"/>
        <v>794359.3300000001</v>
      </c>
      <c r="L113" s="45">
        <f t="shared" si="16"/>
        <v>17529051.950000003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16949.4</v>
      </c>
      <c r="C114" s="24">
        <f t="shared" si="22"/>
        <v>24490.76</v>
      </c>
      <c r="D114" s="24">
        <f t="shared" si="22"/>
        <v>23921.2</v>
      </c>
      <c r="E114" s="24">
        <f t="shared" si="22"/>
        <v>23440.52</v>
      </c>
      <c r="F114" s="24">
        <f t="shared" si="22"/>
        <v>14394.14</v>
      </c>
      <c r="G114" s="24">
        <f t="shared" si="22"/>
        <v>24936.95</v>
      </c>
      <c r="H114" s="24">
        <f t="shared" si="22"/>
        <v>16757.46</v>
      </c>
      <c r="I114" s="19">
        <f t="shared" si="22"/>
        <v>0</v>
      </c>
      <c r="J114" s="24">
        <f t="shared" si="22"/>
        <v>13979</v>
      </c>
      <c r="K114" s="24">
        <f t="shared" si="22"/>
        <v>0</v>
      </c>
      <c r="L114" s="45">
        <f t="shared" si="16"/>
        <v>158869.43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17687921.4</v>
      </c>
      <c r="M120" s="51"/>
    </row>
    <row r="121" spans="1:12" ht="18.75" customHeight="1">
      <c r="A121" s="26" t="s">
        <v>69</v>
      </c>
      <c r="B121" s="27">
        <v>211556.72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211556.72</v>
      </c>
    </row>
    <row r="122" spans="1:12" ht="18.75" customHeight="1">
      <c r="A122" s="26" t="s">
        <v>70</v>
      </c>
      <c r="B122" s="27">
        <v>1518806.66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1518806.66</v>
      </c>
    </row>
    <row r="123" spans="1:12" ht="18.75" customHeight="1">
      <c r="A123" s="26" t="s">
        <v>71</v>
      </c>
      <c r="B123" s="38">
        <v>0</v>
      </c>
      <c r="C123" s="27">
        <v>2653599.83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2653599.83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2775006.63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2775006.63</v>
      </c>
    </row>
    <row r="125" spans="1:12" ht="18.75" customHeight="1">
      <c r="A125" s="26" t="s">
        <v>117</v>
      </c>
      <c r="B125" s="38">
        <v>0</v>
      </c>
      <c r="C125" s="38">
        <v>0</v>
      </c>
      <c r="D125" s="27">
        <v>207070.95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207070.95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1622358.66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1622358.66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27">
        <v>16387.47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16387.47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466488.82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466488.82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122</v>
      </c>
      <c r="B130" s="38">
        <v>0</v>
      </c>
      <c r="C130" s="38">
        <v>0</v>
      </c>
      <c r="D130" s="38">
        <v>0</v>
      </c>
      <c r="E130" s="38">
        <v>0</v>
      </c>
      <c r="F130" s="27">
        <v>115256.44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115256.44</v>
      </c>
    </row>
    <row r="131" spans="1:12" ht="18.75" customHeight="1">
      <c r="A131" s="26" t="s">
        <v>123</v>
      </c>
      <c r="B131" s="64">
        <v>0</v>
      </c>
      <c r="C131" s="64">
        <v>0</v>
      </c>
      <c r="D131" s="64">
        <v>0</v>
      </c>
      <c r="E131" s="64">
        <v>0</v>
      </c>
      <c r="F131" s="65">
        <v>939957.91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939957.91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973193.35</v>
      </c>
      <c r="H132" s="38">
        <v>0</v>
      </c>
      <c r="I132" s="38">
        <v>0</v>
      </c>
      <c r="J132" s="38">
        <v>0</v>
      </c>
      <c r="K132" s="38"/>
      <c r="L132" s="39">
        <f t="shared" si="23"/>
        <v>973193.35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75456.25</v>
      </c>
      <c r="H133" s="38">
        <v>0</v>
      </c>
      <c r="I133" s="38">
        <v>0</v>
      </c>
      <c r="J133" s="38">
        <v>0</v>
      </c>
      <c r="K133" s="38"/>
      <c r="L133" s="39">
        <f t="shared" si="23"/>
        <v>75456.25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451050.32</v>
      </c>
      <c r="H134" s="38">
        <v>0</v>
      </c>
      <c r="I134" s="38">
        <v>0</v>
      </c>
      <c r="J134" s="38">
        <v>0</v>
      </c>
      <c r="K134" s="38"/>
      <c r="L134" s="39">
        <f t="shared" si="23"/>
        <v>451050.32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451445.05</v>
      </c>
      <c r="H135" s="38">
        <v>0</v>
      </c>
      <c r="I135" s="38">
        <v>0</v>
      </c>
      <c r="J135" s="38">
        <v>0</v>
      </c>
      <c r="K135" s="38"/>
      <c r="L135" s="39">
        <f t="shared" si="23"/>
        <v>451445.05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1259713.28</v>
      </c>
      <c r="H136" s="38">
        <v>0</v>
      </c>
      <c r="I136" s="38">
        <v>0</v>
      </c>
      <c r="J136" s="38">
        <v>0</v>
      </c>
      <c r="K136" s="38"/>
      <c r="L136" s="39">
        <f t="shared" si="23"/>
        <v>1259713.28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571459.9</v>
      </c>
      <c r="I137" s="38">
        <v>0</v>
      </c>
      <c r="J137" s="38">
        <v>0</v>
      </c>
      <c r="K137" s="38"/>
      <c r="L137" s="39">
        <f t="shared" si="23"/>
        <v>571459.9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1053009.07</v>
      </c>
      <c r="I138" s="38">
        <v>0</v>
      </c>
      <c r="J138" s="38">
        <v>0</v>
      </c>
      <c r="K138" s="38"/>
      <c r="L138" s="39">
        <f t="shared" si="23"/>
        <v>1053009.07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493323.06</v>
      </c>
      <c r="J139" s="38">
        <v>0</v>
      </c>
      <c r="K139" s="38"/>
      <c r="L139" s="39">
        <f t="shared" si="23"/>
        <v>493323.06</v>
      </c>
    </row>
    <row r="140" spans="1:12" ht="18.75" customHeight="1">
      <c r="A140" s="26" t="s">
        <v>132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1038421.7</v>
      </c>
      <c r="K140" s="38"/>
      <c r="L140" s="39">
        <f t="shared" si="23"/>
        <v>1038421.7</v>
      </c>
    </row>
    <row r="141" spans="1:12" ht="18.75" customHeight="1">
      <c r="A141" s="71" t="s">
        <v>140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794359.33</v>
      </c>
      <c r="L141" s="42">
        <f t="shared" si="23"/>
        <v>794359.33</v>
      </c>
    </row>
    <row r="142" spans="1:12" ht="18.75" customHeight="1">
      <c r="A142" s="69"/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1038421.6900000002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2018-09-14T17:57:43Z</dcterms:modified>
  <cp:category/>
  <cp:version/>
  <cp:contentType/>
  <cp:contentStatus/>
</cp:coreProperties>
</file>