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<sst xmlns="http://schemas.openxmlformats.org/spreadsheetml/2006/main" count="146" uniqueCount="146">
  <si>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</si>
  <si>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</si>
  <si>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</si>
  <si>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</si>
  <si>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</si>
  <si>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</si>
  <si>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</si>
  <si>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</si>
  <si>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</si>
  <si>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</si>
  <si>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</si>
  <si>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</si>
  <si>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</si>
  <si>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</si>
  <si>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</si>
  <si>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</si>
  <si>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</si>
  <si>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</si>
  <si>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</si>
  <si>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</si>
  <si>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</si>
  <si>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</si>
  <si>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</si>
  <si>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</si>
  <si>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</si>
  <si>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</si>
  <si>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</si>
  <si>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</si>
  <si>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</si>
  <si>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</si>
  <si>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</si>
  <si>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</si>
  <si>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</si>
  <si>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</si>
  <si>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</si>
  <si>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</si>
  <si>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</si>
  <si>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</si>
  <si>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</si>
  <si>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</si>
  <si>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</si>
  <si>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</si>
  <si>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</si>
  <si>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</si>
  <si>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</si>
  <si>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</si>
  <si>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</si>
  <si>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</si>
  <si>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</si>
  <si>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</si>
  <si>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</si>
  <si>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</si>
  <si>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</si>
  <si>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</si>
  <si>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</si>
  <si>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</si>
  <si>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</si>
  <si>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</si>
  <si>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</si>
  <si>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</si>
  <si>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</si>
  <si>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</si>
  <si>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</si>
  <si>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</si>
  <si>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</si>
  <si>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</si>
  <si>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</si>
  <si>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</si>
  <si>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</si>
  <si>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</si>
  <si>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</si>
  <si>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</si>
  <si>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</si>
  <si>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</si>
  <si>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</si>
  <si>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</si>
  <si>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</si>
  <si>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</si>
  <si>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</si>
  <si>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</si>
  <si>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</si>
  <si>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</si>
  <si>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</si>
  <si>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</si>
  <si>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</si>
  <si>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</si>
  <si>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</si>
  <si>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</si>
  <si>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</si>
  <si>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</si>
  <si>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</si>
  <si>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</si>
  <si>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</si>
  <si>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</si>
  <si>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</si>
  <si>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</si>
  <si>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</si>
  <si>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</si>
  <si>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</si>
  <si>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</si>
  <si>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</si>
  <si>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</si>
  <si>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</si>
  <si>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</si>
  <si>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</si>
  <si>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</si>
  <si>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</si>
  <si>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</si>
  <si>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</si>
  <si>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</si>
  <si>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</si>
  <si>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</si>
  <si>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</si>
  <si>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</si>
  <si>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</si>
  <si>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</si>
  <si>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</si>
  <si>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</si>
  <si>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</si>
  <si>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</si>
  <si>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</si>
  <si>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</si>
  <si>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</si>
  <si>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</si>
  <si>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</si>
  <si>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</si>
  <si>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</si>
  <si>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</si>
  <si>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</si>
  <si>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</si>
  <si>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</si>
  <si>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</si>
  <si>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</si>
  <si>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</si>
  <si>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</si>
  <si>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</si>
  <si>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</si>
  <si>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</si>
  <si>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</si>
  <si>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</si>
  <si>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</si>
  <si>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</si>
  <si>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</si>
  <si>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</si>
  <si>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09/09/18 - VENCIMENTO 14/09/18</t>
  </si>
  <si>
    <t>6.2.35. Descumprimento Entrega de Documentos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</si>
</sst>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160124</v>
      </c>
      <c r="C7" s="9">
        <f t="shared" si="0"/>
        <v>218892</v>
      </c>
      <c r="D7" s="9">
        <f t="shared" si="0"/>
        <v>233816</v>
      </c>
      <c r="E7" s="9">
        <f t="shared" si="0"/>
        <v>130283</v>
      </c>
      <c r="F7" s="9">
        <f t="shared" si="0"/>
        <v>149043</v>
      </c>
      <c r="G7" s="9">
        <f t="shared" si="0"/>
        <v>379700</v>
      </c>
      <c r="H7" s="9">
        <f t="shared" si="0"/>
        <v>135713</v>
      </c>
      <c r="I7" s="9">
        <f t="shared" si="0"/>
        <v>25837</v>
      </c>
      <c r="J7" s="9">
        <f t="shared" si="0"/>
        <v>104374</v>
      </c>
      <c r="K7" s="9">
        <f t="shared" si="0"/>
        <v>83597</v>
      </c>
      <c r="L7" s="9">
        <f t="shared" si="0"/>
        <v>1621379</v>
      </c>
      <c r="M7" s="49"/>
    </row>
    <row r="8" spans="1:12" ht="17.25" customHeight="1">
      <c r="A8" s="10" t="s">
        <v>95</v>
      </c>
      <c r="B8" s="11">
        <f>B9+B12+B16</f>
        <v>75979</v>
      </c>
      <c r="C8" s="11">
        <f aca="true" t="shared" si="1" ref="C8:K8">C9+C12+C16</f>
        <v>109090</v>
      </c>
      <c r="D8" s="11">
        <f t="shared" si="1"/>
        <v>107695</v>
      </c>
      <c r="E8" s="11">
        <f t="shared" si="1"/>
        <v>65325</v>
      </c>
      <c r="F8" s="11">
        <f t="shared" si="1"/>
        <v>67003</v>
      </c>
      <c r="G8" s="11">
        <f t="shared" si="1"/>
        <v>179455</v>
      </c>
      <c r="H8" s="11">
        <f t="shared" si="1"/>
        <v>73852</v>
      </c>
      <c r="I8" s="11">
        <f t="shared" si="1"/>
        <v>10946</v>
      </c>
      <c r="J8" s="11">
        <f t="shared" si="1"/>
        <v>49652</v>
      </c>
      <c r="K8" s="11">
        <f t="shared" si="1"/>
        <v>40617</v>
      </c>
      <c r="L8" s="11">
        <f aca="true" t="shared" si="2" ref="L8:L27">SUM(B8:K8)</f>
        <v>779614</v>
      </c>
    </row>
    <row r="9" spans="1:12" ht="17.25" customHeight="1">
      <c r="A9" s="15" t="s">
        <v>16</v>
      </c>
      <c r="B9" s="13">
        <f>+B10+B11</f>
        <v>14743</v>
      </c>
      <c r="C9" s="13">
        <f aca="true" t="shared" si="3" ref="C9:K9">+C10+C11</f>
        <v>22316</v>
      </c>
      <c r="D9" s="13">
        <f t="shared" si="3"/>
        <v>21172</v>
      </c>
      <c r="E9" s="13">
        <f t="shared" si="3"/>
        <v>12266</v>
      </c>
      <c r="F9" s="13">
        <f t="shared" si="3"/>
        <v>10208</v>
      </c>
      <c r="G9" s="13">
        <f t="shared" si="3"/>
        <v>22397</v>
      </c>
      <c r="H9" s="13">
        <f t="shared" si="3"/>
        <v>15940</v>
      </c>
      <c r="I9" s="13">
        <f t="shared" si="3"/>
        <v>2416</v>
      </c>
      <c r="J9" s="13">
        <f t="shared" si="3"/>
        <v>9419</v>
      </c>
      <c r="K9" s="13">
        <f t="shared" si="3"/>
        <v>6786</v>
      </c>
      <c r="L9" s="11">
        <f t="shared" si="2"/>
        <v>137663</v>
      </c>
    </row>
    <row r="10" spans="1:12" ht="17.25" customHeight="1">
      <c r="A10" s="29" t="s">
        <v>17</v>
      </c>
      <c r="B10" s="13">
        <v>14743</v>
      </c>
      <c r="C10" s="13">
        <v>22316</v>
      </c>
      <c r="D10" s="13">
        <v>21172</v>
      </c>
      <c r="E10" s="13">
        <v>12266</v>
      </c>
      <c r="F10" s="13">
        <v>10208</v>
      </c>
      <c r="G10" s="13">
        <v>22397</v>
      </c>
      <c r="H10" s="13">
        <v>15940</v>
      </c>
      <c r="I10" s="13">
        <v>2416</v>
      </c>
      <c r="J10" s="13">
        <v>9419</v>
      </c>
      <c r="K10" s="13">
        <v>6786</v>
      </c>
      <c r="L10" s="11">
        <f t="shared" si="2"/>
        <v>137663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57333</v>
      </c>
      <c r="C12" s="17">
        <f t="shared" si="4"/>
        <v>81296</v>
      </c>
      <c r="D12" s="17">
        <f t="shared" si="4"/>
        <v>81440</v>
      </c>
      <c r="E12" s="17">
        <f t="shared" si="4"/>
        <v>49971</v>
      </c>
      <c r="F12" s="17">
        <f t="shared" si="4"/>
        <v>52837</v>
      </c>
      <c r="G12" s="17">
        <f t="shared" si="4"/>
        <v>146909</v>
      </c>
      <c r="H12" s="17">
        <f t="shared" si="4"/>
        <v>54734</v>
      </c>
      <c r="I12" s="17">
        <f t="shared" si="4"/>
        <v>7869</v>
      </c>
      <c r="J12" s="17">
        <f t="shared" si="4"/>
        <v>38013</v>
      </c>
      <c r="K12" s="17">
        <f t="shared" si="4"/>
        <v>31666</v>
      </c>
      <c r="L12" s="11">
        <f t="shared" si="2"/>
        <v>602068</v>
      </c>
    </row>
    <row r="13" spans="1:14" s="67" customFormat="1" ht="17.25" customHeight="1">
      <c r="A13" s="74" t="s">
        <v>19</v>
      </c>
      <c r="B13" s="75">
        <v>24920</v>
      </c>
      <c r="C13" s="75">
        <v>38569</v>
      </c>
      <c r="D13" s="75">
        <v>39350</v>
      </c>
      <c r="E13" s="75">
        <v>23242</v>
      </c>
      <c r="F13" s="75">
        <v>23172</v>
      </c>
      <c r="G13" s="75">
        <v>58160</v>
      </c>
      <c r="H13" s="75">
        <v>21713</v>
      </c>
      <c r="I13" s="75">
        <v>3932</v>
      </c>
      <c r="J13" s="75">
        <v>18601</v>
      </c>
      <c r="K13" s="75">
        <v>13115</v>
      </c>
      <c r="L13" s="76">
        <f t="shared" si="2"/>
        <v>264774</v>
      </c>
      <c r="M13" s="77"/>
      <c r="N13" s="78"/>
    </row>
    <row r="14" spans="1:13" s="67" customFormat="1" ht="17.25" customHeight="1">
      <c r="A14" s="74" t="s">
        <v>20</v>
      </c>
      <c r="B14" s="75">
        <v>30175</v>
      </c>
      <c r="C14" s="75">
        <v>39279</v>
      </c>
      <c r="D14" s="75">
        <v>39496</v>
      </c>
      <c r="E14" s="75">
        <v>24603</v>
      </c>
      <c r="F14" s="75">
        <v>28031</v>
      </c>
      <c r="G14" s="75">
        <v>84563</v>
      </c>
      <c r="H14" s="75">
        <v>29860</v>
      </c>
      <c r="I14" s="75">
        <v>3593</v>
      </c>
      <c r="J14" s="75">
        <v>18339</v>
      </c>
      <c r="K14" s="75">
        <v>17489</v>
      </c>
      <c r="L14" s="76">
        <f t="shared" si="2"/>
        <v>315428</v>
      </c>
      <c r="M14" s="77"/>
    </row>
    <row r="15" spans="1:12" ht="17.25" customHeight="1">
      <c r="A15" s="14" t="s">
        <v>21</v>
      </c>
      <c r="B15" s="13">
        <v>2238</v>
      </c>
      <c r="C15" s="13">
        <v>3448</v>
      </c>
      <c r="D15" s="13">
        <v>2594</v>
      </c>
      <c r="E15" s="13">
        <v>2126</v>
      </c>
      <c r="F15" s="13">
        <v>1634</v>
      </c>
      <c r="G15" s="13">
        <v>4186</v>
      </c>
      <c r="H15" s="13">
        <v>3161</v>
      </c>
      <c r="I15" s="13">
        <v>344</v>
      </c>
      <c r="J15" s="13">
        <v>1073</v>
      </c>
      <c r="K15" s="13">
        <v>1062</v>
      </c>
      <c r="L15" s="11">
        <f t="shared" si="2"/>
        <v>21866</v>
      </c>
    </row>
    <row r="16" spans="1:12" ht="17.25" customHeight="1">
      <c r="A16" s="15" t="s">
        <v>91</v>
      </c>
      <c r="B16" s="13">
        <f>B17+B18+B19</f>
        <v>3903</v>
      </c>
      <c r="C16" s="13">
        <f aca="true" t="shared" si="5" ref="C16:K16">C17+C18+C19</f>
        <v>5478</v>
      </c>
      <c r="D16" s="13">
        <f t="shared" si="5"/>
        <v>5083</v>
      </c>
      <c r="E16" s="13">
        <f t="shared" si="5"/>
        <v>3088</v>
      </c>
      <c r="F16" s="13">
        <f t="shared" si="5"/>
        <v>3958</v>
      </c>
      <c r="G16" s="13">
        <f t="shared" si="5"/>
        <v>10149</v>
      </c>
      <c r="H16" s="13">
        <f t="shared" si="5"/>
        <v>3178</v>
      </c>
      <c r="I16" s="13">
        <f t="shared" si="5"/>
        <v>661</v>
      </c>
      <c r="J16" s="13">
        <f t="shared" si="5"/>
        <v>2220</v>
      </c>
      <c r="K16" s="13">
        <f t="shared" si="5"/>
        <v>2165</v>
      </c>
      <c r="L16" s="11">
        <f t="shared" si="2"/>
        <v>39883</v>
      </c>
    </row>
    <row r="17" spans="1:12" ht="17.25" customHeight="1">
      <c r="A17" s="14" t="s">
        <v>92</v>
      </c>
      <c r="B17" s="13">
        <v>3895</v>
      </c>
      <c r="C17" s="13">
        <v>5466</v>
      </c>
      <c r="D17" s="13">
        <v>5074</v>
      </c>
      <c r="E17" s="13">
        <v>3079</v>
      </c>
      <c r="F17" s="13">
        <v>3952</v>
      </c>
      <c r="G17" s="13">
        <v>10127</v>
      </c>
      <c r="H17" s="13">
        <v>3170</v>
      </c>
      <c r="I17" s="13">
        <v>661</v>
      </c>
      <c r="J17" s="13">
        <v>2220</v>
      </c>
      <c r="K17" s="13">
        <v>2164</v>
      </c>
      <c r="L17" s="11">
        <f t="shared" si="2"/>
        <v>39808</v>
      </c>
    </row>
    <row r="18" spans="1:12" ht="17.25" customHeight="1">
      <c r="A18" s="14" t="s">
        <v>93</v>
      </c>
      <c r="B18" s="13">
        <v>2</v>
      </c>
      <c r="C18" s="13">
        <v>4</v>
      </c>
      <c r="D18" s="13">
        <v>9</v>
      </c>
      <c r="E18" s="13">
        <v>6</v>
      </c>
      <c r="F18" s="13">
        <v>4</v>
      </c>
      <c r="G18" s="13">
        <v>16</v>
      </c>
      <c r="H18" s="13">
        <v>5</v>
      </c>
      <c r="I18" s="13">
        <v>0</v>
      </c>
      <c r="J18" s="13">
        <v>0</v>
      </c>
      <c r="K18" s="13">
        <v>1</v>
      </c>
      <c r="L18" s="11">
        <f t="shared" si="2"/>
        <v>47</v>
      </c>
    </row>
    <row r="19" spans="1:12" ht="17.25" customHeight="1">
      <c r="A19" s="14" t="s">
        <v>94</v>
      </c>
      <c r="B19" s="13">
        <v>6</v>
      </c>
      <c r="C19" s="13">
        <v>8</v>
      </c>
      <c r="D19" s="13">
        <v>0</v>
      </c>
      <c r="E19" s="13">
        <v>3</v>
      </c>
      <c r="F19" s="13">
        <v>2</v>
      </c>
      <c r="G19" s="13">
        <v>6</v>
      </c>
      <c r="H19" s="13">
        <v>3</v>
      </c>
      <c r="I19" s="13">
        <v>0</v>
      </c>
      <c r="J19" s="13">
        <v>0</v>
      </c>
      <c r="K19" s="13">
        <v>0</v>
      </c>
      <c r="L19" s="11">
        <f t="shared" si="2"/>
        <v>28</v>
      </c>
    </row>
    <row r="20" spans="1:12" ht="17.25" customHeight="1">
      <c r="A20" s="16" t="s">
        <v>22</v>
      </c>
      <c r="B20" s="11">
        <f>+B21+B22+B23</f>
        <v>45055</v>
      </c>
      <c r="C20" s="11">
        <f aca="true" t="shared" si="6" ref="C20:K20">+C21+C22+C23</f>
        <v>54156</v>
      </c>
      <c r="D20" s="11">
        <f t="shared" si="6"/>
        <v>63946</v>
      </c>
      <c r="E20" s="11">
        <f t="shared" si="6"/>
        <v>32091</v>
      </c>
      <c r="F20" s="11">
        <f t="shared" si="6"/>
        <v>50271</v>
      </c>
      <c r="G20" s="11">
        <f t="shared" si="6"/>
        <v>134755</v>
      </c>
      <c r="H20" s="11">
        <f t="shared" si="6"/>
        <v>35591</v>
      </c>
      <c r="I20" s="11">
        <f t="shared" si="6"/>
        <v>7035</v>
      </c>
      <c r="J20" s="11">
        <f t="shared" si="6"/>
        <v>25891</v>
      </c>
      <c r="K20" s="11">
        <f t="shared" si="6"/>
        <v>23154</v>
      </c>
      <c r="L20" s="11">
        <f t="shared" si="2"/>
        <v>471945</v>
      </c>
    </row>
    <row r="21" spans="1:13" s="67" customFormat="1" ht="17.25" customHeight="1">
      <c r="A21" s="60" t="s">
        <v>23</v>
      </c>
      <c r="B21" s="75">
        <v>23181</v>
      </c>
      <c r="C21" s="75">
        <v>30693</v>
      </c>
      <c r="D21" s="75">
        <v>36325</v>
      </c>
      <c r="E21" s="75">
        <v>17865</v>
      </c>
      <c r="F21" s="75">
        <v>25576</v>
      </c>
      <c r="G21" s="75">
        <v>60255</v>
      </c>
      <c r="H21" s="75">
        <v>17711</v>
      </c>
      <c r="I21" s="75">
        <v>4220</v>
      </c>
      <c r="J21" s="75">
        <v>14385</v>
      </c>
      <c r="K21" s="75">
        <v>11467</v>
      </c>
      <c r="L21" s="76">
        <f t="shared" si="2"/>
        <v>241678</v>
      </c>
      <c r="M21" s="77"/>
    </row>
    <row r="22" spans="1:13" s="67" customFormat="1" ht="17.25" customHeight="1">
      <c r="A22" s="60" t="s">
        <v>24</v>
      </c>
      <c r="B22" s="75">
        <v>20849</v>
      </c>
      <c r="C22" s="75">
        <v>22051</v>
      </c>
      <c r="D22" s="75">
        <v>26348</v>
      </c>
      <c r="E22" s="75">
        <v>13494</v>
      </c>
      <c r="F22" s="75">
        <v>23844</v>
      </c>
      <c r="G22" s="75">
        <v>72094</v>
      </c>
      <c r="H22" s="75">
        <v>16856</v>
      </c>
      <c r="I22" s="75">
        <v>2661</v>
      </c>
      <c r="J22" s="75">
        <v>11049</v>
      </c>
      <c r="K22" s="75">
        <v>11183</v>
      </c>
      <c r="L22" s="76">
        <f t="shared" si="2"/>
        <v>220429</v>
      </c>
      <c r="M22" s="77"/>
    </row>
    <row r="23" spans="1:12" ht="17.25" customHeight="1">
      <c r="A23" s="12" t="s">
        <v>25</v>
      </c>
      <c r="B23" s="13">
        <v>1025</v>
      </c>
      <c r="C23" s="13">
        <v>1412</v>
      </c>
      <c r="D23" s="13">
        <v>1273</v>
      </c>
      <c r="E23" s="13">
        <v>732</v>
      </c>
      <c r="F23" s="13">
        <v>851</v>
      </c>
      <c r="G23" s="13">
        <v>2406</v>
      </c>
      <c r="H23" s="13">
        <v>1024</v>
      </c>
      <c r="I23" s="13">
        <v>154</v>
      </c>
      <c r="J23" s="13">
        <v>457</v>
      </c>
      <c r="K23" s="13">
        <v>504</v>
      </c>
      <c r="L23" s="11">
        <f t="shared" si="2"/>
        <v>9838</v>
      </c>
    </row>
    <row r="24" spans="1:13" ht="17.25" customHeight="1">
      <c r="A24" s="16" t="s">
        <v>26</v>
      </c>
      <c r="B24" s="13">
        <f>+B25+B26</f>
        <v>39090</v>
      </c>
      <c r="C24" s="13">
        <f aca="true" t="shared" si="7" ref="C24:K24">+C25+C26</f>
        <v>55646</v>
      </c>
      <c r="D24" s="13">
        <f t="shared" si="7"/>
        <v>62175</v>
      </c>
      <c r="E24" s="13">
        <f t="shared" si="7"/>
        <v>32867</v>
      </c>
      <c r="F24" s="13">
        <f t="shared" si="7"/>
        <v>31769</v>
      </c>
      <c r="G24" s="13">
        <f t="shared" si="7"/>
        <v>65490</v>
      </c>
      <c r="H24" s="13">
        <f t="shared" si="7"/>
        <v>25679</v>
      </c>
      <c r="I24" s="13">
        <f t="shared" si="7"/>
        <v>7856</v>
      </c>
      <c r="J24" s="13">
        <f t="shared" si="7"/>
        <v>28831</v>
      </c>
      <c r="K24" s="13">
        <f t="shared" si="7"/>
        <v>19826</v>
      </c>
      <c r="L24" s="11">
        <f t="shared" si="2"/>
        <v>369229</v>
      </c>
      <c r="M24" s="50"/>
    </row>
    <row r="25" spans="1:13" ht="17.25" customHeight="1">
      <c r="A25" s="12" t="s">
        <v>112</v>
      </c>
      <c r="B25" s="13">
        <v>25906</v>
      </c>
      <c r="C25" s="13">
        <v>37547</v>
      </c>
      <c r="D25" s="13">
        <v>44508</v>
      </c>
      <c r="E25" s="13">
        <v>23957</v>
      </c>
      <c r="F25" s="13">
        <v>20323</v>
      </c>
      <c r="G25" s="13">
        <v>42789</v>
      </c>
      <c r="H25" s="13">
        <v>17316</v>
      </c>
      <c r="I25" s="13">
        <v>6334</v>
      </c>
      <c r="J25" s="13">
        <v>19507</v>
      </c>
      <c r="K25" s="13">
        <v>13174</v>
      </c>
      <c r="L25" s="11">
        <f t="shared" si="2"/>
        <v>251361</v>
      </c>
      <c r="M25" s="49"/>
    </row>
    <row r="26" spans="1:13" ht="17.25" customHeight="1">
      <c r="A26" s="12" t="s">
        <v>113</v>
      </c>
      <c r="B26" s="13">
        <v>13184</v>
      </c>
      <c r="C26" s="13">
        <v>18099</v>
      </c>
      <c r="D26" s="13">
        <v>17667</v>
      </c>
      <c r="E26" s="13">
        <v>8910</v>
      </c>
      <c r="F26" s="13">
        <v>11446</v>
      </c>
      <c r="G26" s="13">
        <v>22701</v>
      </c>
      <c r="H26" s="13">
        <v>8363</v>
      </c>
      <c r="I26" s="13">
        <v>1522</v>
      </c>
      <c r="J26" s="13">
        <v>9324</v>
      </c>
      <c r="K26" s="13">
        <v>6652</v>
      </c>
      <c r="L26" s="11">
        <f t="shared" si="2"/>
        <v>117868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591</v>
      </c>
      <c r="I27" s="11">
        <v>0</v>
      </c>
      <c r="J27" s="11">
        <v>0</v>
      </c>
      <c r="K27" s="11">
        <v>0</v>
      </c>
      <c r="L27" s="11">
        <f t="shared" si="2"/>
        <v>591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33102.19</v>
      </c>
      <c r="I35" s="19">
        <v>0</v>
      </c>
      <c r="J35" s="19">
        <v>0</v>
      </c>
      <c r="K35" s="19">
        <v>0</v>
      </c>
      <c r="L35" s="23">
        <f>SUM(B35:K35)</f>
        <v>33102.19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525799.97</v>
      </c>
      <c r="C47" s="22">
        <f aca="true" t="shared" si="11" ref="C47:H47">+C48+C60</f>
        <v>802362.23</v>
      </c>
      <c r="D47" s="22">
        <f t="shared" si="11"/>
        <v>938752.26</v>
      </c>
      <c r="E47" s="22">
        <f t="shared" si="11"/>
        <v>466903.72000000003</v>
      </c>
      <c r="F47" s="22">
        <f t="shared" si="11"/>
        <v>526678.38</v>
      </c>
      <c r="G47" s="22">
        <f t="shared" si="11"/>
        <v>1103272.91</v>
      </c>
      <c r="H47" s="22">
        <f t="shared" si="11"/>
        <v>492456.96</v>
      </c>
      <c r="I47" s="22">
        <f>+I48+I60</f>
        <v>135617.06</v>
      </c>
      <c r="J47" s="22">
        <f>+J48+J60</f>
        <v>356664.02999999997</v>
      </c>
      <c r="K47" s="22">
        <f>+K48+K60</f>
        <v>274917.01</v>
      </c>
      <c r="L47" s="22">
        <f aca="true" t="shared" si="12" ref="L47:L60">SUM(B47:K47)</f>
        <v>5623424.529999999</v>
      </c>
    </row>
    <row r="48" spans="1:12" ht="17.25" customHeight="1">
      <c r="A48" s="16" t="s">
        <v>138</v>
      </c>
      <c r="B48" s="23">
        <f>SUM(B49:B59)</f>
        <v>508850.57</v>
      </c>
      <c r="C48" s="23">
        <f aca="true" t="shared" si="13" ref="C48:K48">SUM(C49:C59)</f>
        <v>777871.47</v>
      </c>
      <c r="D48" s="23">
        <f t="shared" si="13"/>
        <v>914831.06</v>
      </c>
      <c r="E48" s="23">
        <f t="shared" si="13"/>
        <v>443463.2</v>
      </c>
      <c r="F48" s="23">
        <f t="shared" si="13"/>
        <v>512284.24</v>
      </c>
      <c r="G48" s="23">
        <f t="shared" si="13"/>
        <v>1078335.96</v>
      </c>
      <c r="H48" s="23">
        <f t="shared" si="13"/>
        <v>475699.5</v>
      </c>
      <c r="I48" s="23">
        <f t="shared" si="13"/>
        <v>135617.06</v>
      </c>
      <c r="J48" s="23">
        <f t="shared" si="13"/>
        <v>342685.02999999997</v>
      </c>
      <c r="K48" s="23">
        <f t="shared" si="13"/>
        <v>274917.01</v>
      </c>
      <c r="L48" s="23">
        <f t="shared" si="12"/>
        <v>5464555.1</v>
      </c>
    </row>
    <row r="49" spans="1:12" ht="17.25" customHeight="1">
      <c r="A49" s="34" t="s">
        <v>43</v>
      </c>
      <c r="B49" s="23">
        <f aca="true" t="shared" si="14" ref="B49:H49">ROUND(B30*B7,2)</f>
        <v>504758.89</v>
      </c>
      <c r="C49" s="23">
        <f t="shared" si="14"/>
        <v>772097.75</v>
      </c>
      <c r="D49" s="23">
        <f t="shared" si="14"/>
        <v>908445.3</v>
      </c>
      <c r="E49" s="23">
        <f t="shared" si="14"/>
        <v>440017.8</v>
      </c>
      <c r="F49" s="23">
        <f t="shared" si="14"/>
        <v>508907.32</v>
      </c>
      <c r="G49" s="23">
        <f t="shared" si="14"/>
        <v>1070905.88</v>
      </c>
      <c r="H49" s="23">
        <f t="shared" si="14"/>
        <v>438882.27</v>
      </c>
      <c r="I49" s="23">
        <f>ROUND(I30*I7,2)</f>
        <v>134551.34</v>
      </c>
      <c r="J49" s="23">
        <f>ROUND(J30*J7,2)</f>
        <v>340467.99</v>
      </c>
      <c r="K49" s="23">
        <f>ROUND(K30*K7,2)</f>
        <v>269090.38</v>
      </c>
      <c r="L49" s="23">
        <f t="shared" si="12"/>
        <v>5388124.919999999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33102.19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33102.19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137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19">
        <v>0</v>
      </c>
      <c r="J58" s="36">
        <v>0</v>
      </c>
      <c r="K58" s="19">
        <v>0</v>
      </c>
      <c r="L58" s="23">
        <f t="shared" si="12"/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24490.76</v>
      </c>
      <c r="D60" s="36">
        <v>23921.2</v>
      </c>
      <c r="E60" s="36">
        <v>23440.52</v>
      </c>
      <c r="F60" s="36">
        <v>14394.14</v>
      </c>
      <c r="G60" s="36">
        <v>24936.95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158869.43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-59472</v>
      </c>
      <c r="C64" s="35">
        <f t="shared" si="15"/>
        <v>-89784.03</v>
      </c>
      <c r="D64" s="35">
        <f t="shared" si="15"/>
        <v>-85791.33</v>
      </c>
      <c r="E64" s="35">
        <f t="shared" si="15"/>
        <v>-49064</v>
      </c>
      <c r="F64" s="35">
        <f t="shared" si="15"/>
        <v>-40832</v>
      </c>
      <c r="G64" s="35">
        <f t="shared" si="15"/>
        <v>-91588</v>
      </c>
      <c r="H64" s="35">
        <f t="shared" si="15"/>
        <v>-63760</v>
      </c>
      <c r="I64" s="35">
        <f t="shared" si="15"/>
        <v>-80630.85</v>
      </c>
      <c r="J64" s="35">
        <f t="shared" si="15"/>
        <v>-37676</v>
      </c>
      <c r="K64" s="35">
        <f t="shared" si="15"/>
        <v>-27537.33</v>
      </c>
      <c r="L64" s="35">
        <f aca="true" t="shared" si="16" ref="L64:L114">SUM(B64:K64)</f>
        <v>-626135.5399999999</v>
      </c>
    </row>
    <row r="65" spans="1:12" ht="18.75" customHeight="1">
      <c r="A65" s="16" t="s">
        <v>73</v>
      </c>
      <c r="B65" s="35">
        <f aca="true" t="shared" si="17" ref="B65:K65">B66+B67+B68+B69+B70+B71</f>
        <v>-58972</v>
      </c>
      <c r="C65" s="35">
        <f t="shared" si="17"/>
        <v>-89264</v>
      </c>
      <c r="D65" s="35">
        <f t="shared" si="17"/>
        <v>-84688</v>
      </c>
      <c r="E65" s="35">
        <f t="shared" si="17"/>
        <v>-49064</v>
      </c>
      <c r="F65" s="35">
        <f t="shared" si="17"/>
        <v>-40832</v>
      </c>
      <c r="G65" s="35">
        <f t="shared" si="17"/>
        <v>-89588</v>
      </c>
      <c r="H65" s="35">
        <f t="shared" si="17"/>
        <v>-63760</v>
      </c>
      <c r="I65" s="35">
        <f t="shared" si="17"/>
        <v>-9664</v>
      </c>
      <c r="J65" s="35">
        <f t="shared" si="17"/>
        <v>-37676</v>
      </c>
      <c r="K65" s="35">
        <f t="shared" si="17"/>
        <v>-27144</v>
      </c>
      <c r="L65" s="35">
        <f t="shared" si="16"/>
        <v>-550652</v>
      </c>
    </row>
    <row r="66" spans="1:12" ht="18.75" customHeight="1">
      <c r="A66" s="12" t="s">
        <v>74</v>
      </c>
      <c r="B66" s="35">
        <f>-ROUND(B9*$D$3,2)</f>
        <v>-58972</v>
      </c>
      <c r="C66" s="35">
        <f aca="true" t="shared" si="18" ref="C66:K66">-ROUND(C9*$D$3,2)</f>
        <v>-89264</v>
      </c>
      <c r="D66" s="35">
        <f t="shared" si="18"/>
        <v>-84688</v>
      </c>
      <c r="E66" s="35">
        <f t="shared" si="18"/>
        <v>-49064</v>
      </c>
      <c r="F66" s="35">
        <f t="shared" si="18"/>
        <v>-40832</v>
      </c>
      <c r="G66" s="35">
        <f t="shared" si="18"/>
        <v>-89588</v>
      </c>
      <c r="H66" s="35">
        <f t="shared" si="18"/>
        <v>-63760</v>
      </c>
      <c r="I66" s="35">
        <f t="shared" si="18"/>
        <v>-9664</v>
      </c>
      <c r="J66" s="35">
        <f t="shared" si="18"/>
        <v>-37676</v>
      </c>
      <c r="K66" s="35">
        <f t="shared" si="18"/>
        <v>-27144</v>
      </c>
      <c r="L66" s="35">
        <f t="shared" si="16"/>
        <v>-550652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2" ht="18.75" customHeight="1">
      <c r="A68" s="12" t="s">
        <v>96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103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-500</v>
      </c>
      <c r="C72" s="63">
        <f t="shared" si="19"/>
        <v>-520.03</v>
      </c>
      <c r="D72" s="35">
        <f t="shared" si="19"/>
        <v>-1103.33</v>
      </c>
      <c r="E72" s="19">
        <v>0</v>
      </c>
      <c r="F72" s="19">
        <v>0</v>
      </c>
      <c r="G72" s="35">
        <f t="shared" si="19"/>
        <v>-2000</v>
      </c>
      <c r="H72" s="19">
        <v>0</v>
      </c>
      <c r="I72" s="35">
        <f t="shared" si="19"/>
        <v>-70966.85</v>
      </c>
      <c r="J72" s="19">
        <v>0</v>
      </c>
      <c r="K72" s="63">
        <f t="shared" si="19"/>
        <v>-393.33</v>
      </c>
      <c r="L72" s="63">
        <f t="shared" si="16"/>
        <v>-75483.54000000001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19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2" t="s">
        <v>145</v>
      </c>
      <c r="B107" s="63">
        <v>-500</v>
      </c>
      <c r="C107" s="63">
        <v>-500</v>
      </c>
      <c r="D107" s="19"/>
      <c r="E107" s="19"/>
      <c r="F107" s="19"/>
      <c r="G107" s="19"/>
      <c r="H107" s="19"/>
      <c r="I107" s="63"/>
      <c r="J107" s="19"/>
      <c r="K107" s="19"/>
      <c r="L107" s="63">
        <f t="shared" si="16"/>
        <v>-1000</v>
      </c>
      <c r="M107" s="52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116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466327.97000000003</v>
      </c>
      <c r="C112" s="24">
        <f t="shared" si="20"/>
        <v>712578.2</v>
      </c>
      <c r="D112" s="24">
        <f t="shared" si="20"/>
        <v>852960.93</v>
      </c>
      <c r="E112" s="24">
        <f t="shared" si="20"/>
        <v>417839.72000000003</v>
      </c>
      <c r="F112" s="24">
        <f t="shared" si="20"/>
        <v>485846.38</v>
      </c>
      <c r="G112" s="24">
        <f t="shared" si="20"/>
        <v>1011684.9099999999</v>
      </c>
      <c r="H112" s="24">
        <f t="shared" si="20"/>
        <v>428696.96</v>
      </c>
      <c r="I112" s="24">
        <f>+I113+I114</f>
        <v>54986.20999999999</v>
      </c>
      <c r="J112" s="24">
        <f>+J113+J114</f>
        <v>318988.02999999997</v>
      </c>
      <c r="K112" s="24">
        <f>+K113+K114</f>
        <v>247379.68000000002</v>
      </c>
      <c r="L112" s="45">
        <f t="shared" si="16"/>
        <v>4997288.99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449378.57</v>
      </c>
      <c r="C113" s="24">
        <f t="shared" si="21"/>
        <v>688087.44</v>
      </c>
      <c r="D113" s="24">
        <f t="shared" si="21"/>
        <v>829039.7300000001</v>
      </c>
      <c r="E113" s="24">
        <f t="shared" si="21"/>
        <v>394399.2</v>
      </c>
      <c r="F113" s="24">
        <f t="shared" si="21"/>
        <v>471452.24</v>
      </c>
      <c r="G113" s="24">
        <f t="shared" si="21"/>
        <v>986747.96</v>
      </c>
      <c r="H113" s="24">
        <f t="shared" si="21"/>
        <v>411939.5</v>
      </c>
      <c r="I113" s="24">
        <f t="shared" si="21"/>
        <v>54986.20999999999</v>
      </c>
      <c r="J113" s="24">
        <f t="shared" si="21"/>
        <v>305009.02999999997</v>
      </c>
      <c r="K113" s="24">
        <f t="shared" si="21"/>
        <v>247379.68000000002</v>
      </c>
      <c r="L113" s="45">
        <f t="shared" si="16"/>
        <v>4838419.5600000005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16949.4</v>
      </c>
      <c r="C114" s="24">
        <f t="shared" si="22"/>
        <v>24490.76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24936.95</v>
      </c>
      <c r="H114" s="24">
        <f t="shared" si="22"/>
        <v>16757.46</v>
      </c>
      <c r="I114" s="19">
        <f t="shared" si="22"/>
        <v>0</v>
      </c>
      <c r="J114" s="24">
        <f t="shared" si="22"/>
        <v>13979</v>
      </c>
      <c r="K114" s="24">
        <f t="shared" si="22"/>
        <v>0</v>
      </c>
      <c r="L114" s="45">
        <f t="shared" si="16"/>
        <v>158869.43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4997289</v>
      </c>
      <c r="M120" s="51"/>
    </row>
    <row r="121" spans="1:12" ht="18.75" customHeight="1">
      <c r="A121" s="26" t="s">
        <v>69</v>
      </c>
      <c r="B121" s="27">
        <v>58369.56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58369.56</v>
      </c>
    </row>
    <row r="122" spans="1:12" ht="18.75" customHeight="1">
      <c r="A122" s="26" t="s">
        <v>70</v>
      </c>
      <c r="B122" s="27">
        <v>407958.4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407958.4</v>
      </c>
    </row>
    <row r="123" spans="1:12" ht="18.75" customHeight="1">
      <c r="A123" s="26" t="s">
        <v>71</v>
      </c>
      <c r="B123" s="38">
        <v>0</v>
      </c>
      <c r="C123" s="27">
        <v>712578.2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712578.2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794928.15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794928.15</v>
      </c>
    </row>
    <row r="125" spans="1:12" ht="18.75" customHeight="1">
      <c r="A125" s="26" t="s">
        <v>117</v>
      </c>
      <c r="B125" s="38">
        <v>0</v>
      </c>
      <c r="C125" s="38">
        <v>0</v>
      </c>
      <c r="D125" s="27">
        <v>58032.78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58032.78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413661.33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413661.33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27">
        <v>4178.4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4178.4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140126.79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140126.79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122</v>
      </c>
      <c r="B130" s="38">
        <v>0</v>
      </c>
      <c r="C130" s="38">
        <v>0</v>
      </c>
      <c r="D130" s="38">
        <v>0</v>
      </c>
      <c r="E130" s="38">
        <v>0</v>
      </c>
      <c r="F130" s="27">
        <v>44320.17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44320.17</v>
      </c>
    </row>
    <row r="131" spans="1:12" ht="18.75" customHeight="1">
      <c r="A131" s="26" t="s">
        <v>123</v>
      </c>
      <c r="B131" s="64">
        <v>0</v>
      </c>
      <c r="C131" s="64">
        <v>0</v>
      </c>
      <c r="D131" s="64">
        <v>0</v>
      </c>
      <c r="E131" s="64">
        <v>0</v>
      </c>
      <c r="F131" s="65">
        <v>301399.42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301399.42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303091.06</v>
      </c>
      <c r="H132" s="38">
        <v>0</v>
      </c>
      <c r="I132" s="38">
        <v>0</v>
      </c>
      <c r="J132" s="38">
        <v>0</v>
      </c>
      <c r="K132" s="38"/>
      <c r="L132" s="39">
        <f t="shared" si="23"/>
        <v>303091.06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30876.79</v>
      </c>
      <c r="H133" s="38">
        <v>0</v>
      </c>
      <c r="I133" s="38">
        <v>0</v>
      </c>
      <c r="J133" s="38">
        <v>0</v>
      </c>
      <c r="K133" s="38"/>
      <c r="L133" s="39">
        <f t="shared" si="23"/>
        <v>30876.79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138459.31</v>
      </c>
      <c r="H134" s="38">
        <v>0</v>
      </c>
      <c r="I134" s="38">
        <v>0</v>
      </c>
      <c r="J134" s="38">
        <v>0</v>
      </c>
      <c r="K134" s="38"/>
      <c r="L134" s="39">
        <f t="shared" si="23"/>
        <v>138459.31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137848.69</v>
      </c>
      <c r="H135" s="38">
        <v>0</v>
      </c>
      <c r="I135" s="38">
        <v>0</v>
      </c>
      <c r="J135" s="38">
        <v>0</v>
      </c>
      <c r="K135" s="38"/>
      <c r="L135" s="39">
        <f t="shared" si="23"/>
        <v>137848.69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401409.07</v>
      </c>
      <c r="H136" s="38">
        <v>0</v>
      </c>
      <c r="I136" s="38">
        <v>0</v>
      </c>
      <c r="J136" s="38">
        <v>0</v>
      </c>
      <c r="K136" s="38"/>
      <c r="L136" s="39">
        <f t="shared" si="23"/>
        <v>401409.07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144394.23</v>
      </c>
      <c r="I137" s="38">
        <v>0</v>
      </c>
      <c r="J137" s="38">
        <v>0</v>
      </c>
      <c r="K137" s="38"/>
      <c r="L137" s="39">
        <f t="shared" si="23"/>
        <v>144394.23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284302.73</v>
      </c>
      <c r="I138" s="38">
        <v>0</v>
      </c>
      <c r="J138" s="38">
        <v>0</v>
      </c>
      <c r="K138" s="38"/>
      <c r="L138" s="39">
        <f t="shared" si="23"/>
        <v>284302.73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54986.21</v>
      </c>
      <c r="J139" s="38">
        <v>0</v>
      </c>
      <c r="K139" s="38"/>
      <c r="L139" s="39">
        <f t="shared" si="23"/>
        <v>54986.21</v>
      </c>
    </row>
    <row r="140" spans="1:12" ht="18.75" customHeight="1">
      <c r="A140" s="26" t="s">
        <v>132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318988.03</v>
      </c>
      <c r="K140" s="38"/>
      <c r="L140" s="39">
        <f t="shared" si="23"/>
        <v>318988.03</v>
      </c>
    </row>
    <row r="141" spans="1:12" ht="18.75" customHeight="1">
      <c r="A141" s="71" t="s">
        <v>140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247379.68</v>
      </c>
      <c r="L141" s="42">
        <f t="shared" si="23"/>
        <v>247379.68</v>
      </c>
    </row>
    <row r="142" spans="1:12" ht="18.75" customHeight="1">
      <c r="A142" s="69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318988.02999999997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2018-09-13T20:22:41Z</dcterms:modified>
  <cp:category/>
  <cp:version/>
  <cp:contentType/>
  <cp:contentStatus/>
</cp:coreProperties>
</file>