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<sst xmlns="http://schemas.openxmlformats.org/spreadsheetml/2006/main" count="148" uniqueCount="148">
  <si>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</si>
  <si>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</si>
  <si>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</si>
  <si>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</si>
  <si>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</si>
  <si>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</si>
  <si>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</si>
  <si>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</si>
  <si>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</si>
  <si>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</si>
  <si>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</si>
  <si>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</si>
  <si>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</si>
  <si>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</si>
  <si>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</si>
  <si>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</si>
  <si>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</si>
  <si>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</si>
  <si>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</si>
  <si>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</si>
  <si>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</si>
  <si>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</si>
  <si>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</si>
  <si>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</si>
  <si>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</si>
  <si>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</si>
  <si>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</si>
  <si>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</si>
  <si>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</si>
  <si>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</si>
  <si>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</si>
  <si>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</si>
  <si>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</si>
  <si>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</si>
  <si>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</si>
  <si>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</si>
  <si>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</si>
  <si>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</si>
  <si>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</si>
  <si>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</si>
  <si>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</si>
  <si>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</si>
  <si>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</si>
  <si>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</si>
  <si>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</si>
  <si>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</si>
  <si>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</si>
  <si>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</si>
  <si>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</si>
  <si>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</si>
  <si>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</si>
  <si>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</si>
  <si>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</si>
  <si>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</si>
  <si>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</si>
  <si>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</si>
  <si>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</si>
  <si>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</si>
  <si>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</si>
  <si>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</si>
  <si>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</si>
  <si>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</si>
  <si>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</si>
  <si>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</si>
  <si>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</si>
  <si>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</si>
  <si>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</si>
  <si>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</si>
  <si>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</si>
  <si>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</si>
  <si>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</si>
  <si>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</si>
  <si>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</si>
  <si>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</si>
  <si>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</si>
  <si>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</si>
  <si>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</si>
  <si>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</si>
  <si>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</si>
  <si>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</si>
  <si>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</si>
  <si>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</si>
  <si>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</si>
  <si>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</si>
  <si>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</si>
  <si>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</si>
  <si>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</si>
  <si>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</si>
  <si>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</si>
  <si>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</si>
  <si>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</si>
  <si>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</si>
  <si>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</si>
  <si>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</si>
  <si>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</si>
  <si>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</si>
  <si>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</si>
  <si>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</si>
  <si>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</si>
  <si>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</si>
  <si>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</si>
  <si>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</si>
  <si>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</si>
  <si>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</si>
  <si>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</si>
  <si>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</si>
  <si>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</si>
  <si>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</si>
  <si>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</si>
  <si>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</si>
  <si>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</si>
  <si>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</si>
  <si>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</si>
  <si>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</si>
  <si>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</si>
  <si>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</si>
  <si>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</si>
  <si>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</si>
  <si>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</si>
  <si>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</si>
  <si>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</si>
  <si>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</si>
  <si>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</si>
  <si>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</si>
  <si>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</si>
  <si>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</si>
  <si>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</si>
  <si>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</si>
  <si>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</si>
  <si>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</si>
  <si>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</si>
  <si>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</si>
  <si>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</si>
  <si>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</si>
  <si>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</si>
  <si>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</si>
  <si>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</si>
  <si>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</si>
  <si>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</si>
  <si>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</si>
  <si>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</si>
  <si>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</si>
  <si>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</si>
  <si>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</si>
  <si>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</si>
  <si>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26/10/18 - VENCIMENTO 05/11/18</t>
  </si>
  <si>
    <t>7.3. Revisão de Remuneração pelo Transporte Coletivo ¹</t>
  </si>
  <si>
    <t>¹ Ajuste dos valores da energia para tração (trólebus) de julho/18.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</si>
</sst>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567753</v>
      </c>
      <c r="C7" s="9">
        <f t="shared" si="0"/>
        <v>696482</v>
      </c>
      <c r="D7" s="9">
        <f t="shared" si="0"/>
        <v>753842</v>
      </c>
      <c r="E7" s="9">
        <f t="shared" si="0"/>
        <v>498148</v>
      </c>
      <c r="F7" s="9">
        <f t="shared" si="0"/>
        <v>427657</v>
      </c>
      <c r="G7" s="9">
        <f t="shared" si="0"/>
        <v>1113140</v>
      </c>
      <c r="H7" s="9">
        <f t="shared" si="0"/>
        <v>508998</v>
      </c>
      <c r="I7" s="9">
        <f t="shared" si="0"/>
        <v>115748</v>
      </c>
      <c r="J7" s="9">
        <f t="shared" si="0"/>
        <v>302954</v>
      </c>
      <c r="K7" s="9">
        <f t="shared" si="0"/>
        <v>253334</v>
      </c>
      <c r="L7" s="9">
        <f t="shared" si="0"/>
        <v>5238056</v>
      </c>
      <c r="M7" s="49"/>
    </row>
    <row r="8" spans="1:12" ht="17.25" customHeight="1">
      <c r="A8" s="10" t="s">
        <v>38</v>
      </c>
      <c r="B8" s="11">
        <f>B9+B12+B16</f>
        <v>279634</v>
      </c>
      <c r="C8" s="11">
        <f aca="true" t="shared" si="1" ref="C8:K8">C9+C12+C16</f>
        <v>353985</v>
      </c>
      <c r="D8" s="11">
        <f t="shared" si="1"/>
        <v>353131</v>
      </c>
      <c r="E8" s="11">
        <f t="shared" si="1"/>
        <v>254719</v>
      </c>
      <c r="F8" s="11">
        <f t="shared" si="1"/>
        <v>197610</v>
      </c>
      <c r="G8" s="11">
        <f t="shared" si="1"/>
        <v>543225</v>
      </c>
      <c r="H8" s="11">
        <f t="shared" si="1"/>
        <v>273166</v>
      </c>
      <c r="I8" s="11">
        <f t="shared" si="1"/>
        <v>53244</v>
      </c>
      <c r="J8" s="11">
        <f t="shared" si="1"/>
        <v>143170</v>
      </c>
      <c r="K8" s="11">
        <f t="shared" si="1"/>
        <v>129501</v>
      </c>
      <c r="L8" s="11">
        <f aca="true" t="shared" si="2" ref="L8:L29">SUM(B8:K8)</f>
        <v>2581385</v>
      </c>
    </row>
    <row r="9" spans="1:12" ht="17.25" customHeight="1">
      <c r="A9" s="15" t="s">
        <v>16</v>
      </c>
      <c r="B9" s="13">
        <f>+B10+B11</f>
        <v>34341</v>
      </c>
      <c r="C9" s="13">
        <f aca="true" t="shared" si="3" ref="C9:K9">+C10+C11</f>
        <v>46123</v>
      </c>
      <c r="D9" s="13">
        <f t="shared" si="3"/>
        <v>41204</v>
      </c>
      <c r="E9" s="13">
        <f t="shared" si="3"/>
        <v>30872</v>
      </c>
      <c r="F9" s="13">
        <f t="shared" si="3"/>
        <v>18996</v>
      </c>
      <c r="G9" s="13">
        <f t="shared" si="3"/>
        <v>43208</v>
      </c>
      <c r="H9" s="13">
        <f t="shared" si="3"/>
        <v>40514</v>
      </c>
      <c r="I9" s="13">
        <f t="shared" si="3"/>
        <v>7593</v>
      </c>
      <c r="J9" s="13">
        <f t="shared" si="3"/>
        <v>15405</v>
      </c>
      <c r="K9" s="13">
        <f t="shared" si="3"/>
        <v>14583</v>
      </c>
      <c r="L9" s="11">
        <f t="shared" si="2"/>
        <v>292839</v>
      </c>
    </row>
    <row r="10" spans="1:12" ht="17.25" customHeight="1">
      <c r="A10" s="29" t="s">
        <v>17</v>
      </c>
      <c r="B10" s="13">
        <v>34341</v>
      </c>
      <c r="C10" s="13">
        <v>46123</v>
      </c>
      <c r="D10" s="13">
        <v>41204</v>
      </c>
      <c r="E10" s="13">
        <v>30872</v>
      </c>
      <c r="F10" s="13">
        <v>18996</v>
      </c>
      <c r="G10" s="13">
        <v>43208</v>
      </c>
      <c r="H10" s="13">
        <v>40514</v>
      </c>
      <c r="I10" s="13">
        <v>7593</v>
      </c>
      <c r="J10" s="13">
        <v>15405</v>
      </c>
      <c r="K10" s="13">
        <v>14583</v>
      </c>
      <c r="L10" s="11">
        <f t="shared" si="2"/>
        <v>292839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233619</v>
      </c>
      <c r="C12" s="17">
        <f t="shared" si="4"/>
        <v>292748</v>
      </c>
      <c r="D12" s="17">
        <f t="shared" si="4"/>
        <v>297483</v>
      </c>
      <c r="E12" s="17">
        <f t="shared" si="4"/>
        <v>213390</v>
      </c>
      <c r="F12" s="17">
        <f t="shared" si="4"/>
        <v>167767</v>
      </c>
      <c r="G12" s="17">
        <f t="shared" si="4"/>
        <v>471624</v>
      </c>
      <c r="H12" s="17">
        <f t="shared" si="4"/>
        <v>221337</v>
      </c>
      <c r="I12" s="17">
        <f t="shared" si="4"/>
        <v>43068</v>
      </c>
      <c r="J12" s="17">
        <f t="shared" si="4"/>
        <v>121769</v>
      </c>
      <c r="K12" s="17">
        <f t="shared" si="4"/>
        <v>109187</v>
      </c>
      <c r="L12" s="11">
        <f t="shared" si="2"/>
        <v>2171992</v>
      </c>
    </row>
    <row r="13" spans="1:14" s="67" customFormat="1" ht="17.25" customHeight="1">
      <c r="A13" s="74" t="s">
        <v>19</v>
      </c>
      <c r="B13" s="75">
        <v>113326</v>
      </c>
      <c r="C13" s="75">
        <v>149357</v>
      </c>
      <c r="D13" s="75">
        <v>157650</v>
      </c>
      <c r="E13" s="75">
        <v>108151</v>
      </c>
      <c r="F13" s="75">
        <v>87440</v>
      </c>
      <c r="G13" s="75">
        <v>226688</v>
      </c>
      <c r="H13" s="75">
        <v>102300</v>
      </c>
      <c r="I13" s="75">
        <v>23634</v>
      </c>
      <c r="J13" s="75">
        <v>64930</v>
      </c>
      <c r="K13" s="75">
        <v>53164</v>
      </c>
      <c r="L13" s="76">
        <f t="shared" si="2"/>
        <v>1086640</v>
      </c>
      <c r="M13" s="77"/>
      <c r="N13" s="78"/>
    </row>
    <row r="14" spans="1:13" s="67" customFormat="1" ht="17.25" customHeight="1">
      <c r="A14" s="74" t="s">
        <v>20</v>
      </c>
      <c r="B14" s="75">
        <v>106043</v>
      </c>
      <c r="C14" s="75">
        <v>123657</v>
      </c>
      <c r="D14" s="75">
        <v>124465</v>
      </c>
      <c r="E14" s="75">
        <v>92093</v>
      </c>
      <c r="F14" s="75">
        <v>72397</v>
      </c>
      <c r="G14" s="75">
        <v>223165</v>
      </c>
      <c r="H14" s="75">
        <v>99700</v>
      </c>
      <c r="I14" s="75">
        <v>15978</v>
      </c>
      <c r="J14" s="75">
        <v>51540</v>
      </c>
      <c r="K14" s="75">
        <v>50529</v>
      </c>
      <c r="L14" s="76">
        <f t="shared" si="2"/>
        <v>959567</v>
      </c>
      <c r="M14" s="77"/>
    </row>
    <row r="15" spans="1:12" ht="17.25" customHeight="1">
      <c r="A15" s="14" t="s">
        <v>21</v>
      </c>
      <c r="B15" s="13">
        <v>14250</v>
      </c>
      <c r="C15" s="13">
        <v>19734</v>
      </c>
      <c r="D15" s="13">
        <v>15368</v>
      </c>
      <c r="E15" s="13">
        <v>13146</v>
      </c>
      <c r="F15" s="13">
        <v>7930</v>
      </c>
      <c r="G15" s="13">
        <v>21771</v>
      </c>
      <c r="H15" s="13">
        <v>19337</v>
      </c>
      <c r="I15" s="13">
        <v>3456</v>
      </c>
      <c r="J15" s="13">
        <v>5299</v>
      </c>
      <c r="K15" s="13">
        <v>5494</v>
      </c>
      <c r="L15" s="11">
        <f t="shared" si="2"/>
        <v>125785</v>
      </c>
    </row>
    <row r="16" spans="1:12" ht="17.25" customHeight="1">
      <c r="A16" s="15" t="s">
        <v>34</v>
      </c>
      <c r="B16" s="13">
        <f>B17+B18+B19</f>
        <v>11674</v>
      </c>
      <c r="C16" s="13">
        <f aca="true" t="shared" si="5" ref="C16:K16">C17+C18+C19</f>
        <v>15114</v>
      </c>
      <c r="D16" s="13">
        <f t="shared" si="5"/>
        <v>14444</v>
      </c>
      <c r="E16" s="13">
        <f t="shared" si="5"/>
        <v>10457</v>
      </c>
      <c r="F16" s="13">
        <f t="shared" si="5"/>
        <v>10847</v>
      </c>
      <c r="G16" s="13">
        <f t="shared" si="5"/>
        <v>28393</v>
      </c>
      <c r="H16" s="13">
        <f t="shared" si="5"/>
        <v>11315</v>
      </c>
      <c r="I16" s="13">
        <f t="shared" si="5"/>
        <v>2583</v>
      </c>
      <c r="J16" s="13">
        <f t="shared" si="5"/>
        <v>5996</v>
      </c>
      <c r="K16" s="13">
        <f t="shared" si="5"/>
        <v>5731</v>
      </c>
      <c r="L16" s="11">
        <f t="shared" si="2"/>
        <v>116554</v>
      </c>
    </row>
    <row r="17" spans="1:12" ht="17.25" customHeight="1">
      <c r="A17" s="14" t="s">
        <v>35</v>
      </c>
      <c r="B17" s="13">
        <v>11642</v>
      </c>
      <c r="C17" s="13">
        <v>15071</v>
      </c>
      <c r="D17" s="13">
        <v>14424</v>
      </c>
      <c r="E17" s="13">
        <v>10442</v>
      </c>
      <c r="F17" s="13">
        <v>10837</v>
      </c>
      <c r="G17" s="13">
        <v>28350</v>
      </c>
      <c r="H17" s="13">
        <v>11293</v>
      </c>
      <c r="I17" s="13">
        <v>2580</v>
      </c>
      <c r="J17" s="13">
        <v>5992</v>
      </c>
      <c r="K17" s="13">
        <v>5726</v>
      </c>
      <c r="L17" s="11">
        <f t="shared" si="2"/>
        <v>116357</v>
      </c>
    </row>
    <row r="18" spans="1:12" ht="17.25" customHeight="1">
      <c r="A18" s="14" t="s">
        <v>36</v>
      </c>
      <c r="B18" s="13">
        <v>18</v>
      </c>
      <c r="C18" s="13">
        <v>22</v>
      </c>
      <c r="D18" s="13">
        <v>13</v>
      </c>
      <c r="E18" s="13">
        <v>14</v>
      </c>
      <c r="F18" s="13">
        <v>9</v>
      </c>
      <c r="G18" s="13">
        <v>23</v>
      </c>
      <c r="H18" s="13">
        <v>14</v>
      </c>
      <c r="I18" s="13">
        <v>1</v>
      </c>
      <c r="J18" s="13">
        <v>2</v>
      </c>
      <c r="K18" s="13">
        <v>4</v>
      </c>
      <c r="L18" s="11">
        <f t="shared" si="2"/>
        <v>120</v>
      </c>
    </row>
    <row r="19" spans="1:12" ht="17.25" customHeight="1">
      <c r="A19" s="14" t="s">
        <v>37</v>
      </c>
      <c r="B19" s="13">
        <v>14</v>
      </c>
      <c r="C19" s="13">
        <v>21</v>
      </c>
      <c r="D19" s="13">
        <v>7</v>
      </c>
      <c r="E19" s="13">
        <v>1</v>
      </c>
      <c r="F19" s="13">
        <v>1</v>
      </c>
      <c r="G19" s="13">
        <v>20</v>
      </c>
      <c r="H19" s="13">
        <v>8</v>
      </c>
      <c r="I19" s="13">
        <v>2</v>
      </c>
      <c r="J19" s="13">
        <v>2</v>
      </c>
      <c r="K19" s="13">
        <v>1</v>
      </c>
      <c r="L19" s="11">
        <f t="shared" si="2"/>
        <v>77</v>
      </c>
    </row>
    <row r="20" spans="1:12" ht="17.25" customHeight="1">
      <c r="A20" s="16" t="s">
        <v>22</v>
      </c>
      <c r="B20" s="11">
        <f>+B21+B22+B23</f>
        <v>167022</v>
      </c>
      <c r="C20" s="11">
        <f aca="true" t="shared" si="6" ref="C20:K20">+C21+C22+C23</f>
        <v>179066</v>
      </c>
      <c r="D20" s="11">
        <f t="shared" si="6"/>
        <v>212591</v>
      </c>
      <c r="E20" s="11">
        <f t="shared" si="6"/>
        <v>130865</v>
      </c>
      <c r="F20" s="11">
        <f t="shared" si="6"/>
        <v>141920</v>
      </c>
      <c r="G20" s="11">
        <f t="shared" si="6"/>
        <v>387456</v>
      </c>
      <c r="H20" s="11">
        <f t="shared" si="6"/>
        <v>134500</v>
      </c>
      <c r="I20" s="11">
        <f t="shared" si="6"/>
        <v>32377</v>
      </c>
      <c r="J20" s="11">
        <f t="shared" si="6"/>
        <v>81709</v>
      </c>
      <c r="K20" s="11">
        <f t="shared" si="6"/>
        <v>69662</v>
      </c>
      <c r="L20" s="11">
        <f t="shared" si="2"/>
        <v>1537168</v>
      </c>
    </row>
    <row r="21" spans="1:13" s="67" customFormat="1" ht="17.25" customHeight="1">
      <c r="A21" s="60" t="s">
        <v>23</v>
      </c>
      <c r="B21" s="75">
        <v>91250</v>
      </c>
      <c r="C21" s="75">
        <v>106484</v>
      </c>
      <c r="D21" s="75">
        <v>129195</v>
      </c>
      <c r="E21" s="75">
        <v>76564</v>
      </c>
      <c r="F21" s="75">
        <v>83278</v>
      </c>
      <c r="G21" s="75">
        <v>207179</v>
      </c>
      <c r="H21" s="75">
        <v>75602</v>
      </c>
      <c r="I21" s="75">
        <v>20489</v>
      </c>
      <c r="J21" s="75">
        <v>49335</v>
      </c>
      <c r="K21" s="75">
        <v>38327</v>
      </c>
      <c r="L21" s="76">
        <f t="shared" si="2"/>
        <v>877703</v>
      </c>
      <c r="M21" s="77"/>
    </row>
    <row r="22" spans="1:13" s="67" customFormat="1" ht="17.25" customHeight="1">
      <c r="A22" s="60" t="s">
        <v>24</v>
      </c>
      <c r="B22" s="75">
        <v>69168</v>
      </c>
      <c r="C22" s="75">
        <v>65220</v>
      </c>
      <c r="D22" s="75">
        <v>76426</v>
      </c>
      <c r="E22" s="75">
        <v>49748</v>
      </c>
      <c r="F22" s="75">
        <v>54640</v>
      </c>
      <c r="G22" s="75">
        <v>168684</v>
      </c>
      <c r="H22" s="75">
        <v>52217</v>
      </c>
      <c r="I22" s="75">
        <v>10558</v>
      </c>
      <c r="J22" s="75">
        <v>30057</v>
      </c>
      <c r="K22" s="75">
        <v>29127</v>
      </c>
      <c r="L22" s="76">
        <f t="shared" si="2"/>
        <v>605845</v>
      </c>
      <c r="M22" s="77"/>
    </row>
    <row r="23" spans="1:12" ht="17.25" customHeight="1">
      <c r="A23" s="12" t="s">
        <v>25</v>
      </c>
      <c r="B23" s="13">
        <v>6604</v>
      </c>
      <c r="C23" s="13">
        <v>7362</v>
      </c>
      <c r="D23" s="13">
        <v>6970</v>
      </c>
      <c r="E23" s="13">
        <v>4553</v>
      </c>
      <c r="F23" s="13">
        <v>4002</v>
      </c>
      <c r="G23" s="13">
        <v>11593</v>
      </c>
      <c r="H23" s="13">
        <v>6681</v>
      </c>
      <c r="I23" s="13">
        <v>1330</v>
      </c>
      <c r="J23" s="13">
        <v>2317</v>
      </c>
      <c r="K23" s="13">
        <v>2208</v>
      </c>
      <c r="L23" s="11">
        <f t="shared" si="2"/>
        <v>53620</v>
      </c>
    </row>
    <row r="24" spans="1:13" ht="17.25" customHeight="1">
      <c r="A24" s="16" t="s">
        <v>26</v>
      </c>
      <c r="B24" s="13">
        <f>+B25+B26</f>
        <v>121097</v>
      </c>
      <c r="C24" s="13">
        <f aca="true" t="shared" si="7" ref="C24:K24">+C25+C26</f>
        <v>163431</v>
      </c>
      <c r="D24" s="13">
        <f t="shared" si="7"/>
        <v>188120</v>
      </c>
      <c r="E24" s="13">
        <f t="shared" si="7"/>
        <v>112564</v>
      </c>
      <c r="F24" s="13">
        <f t="shared" si="7"/>
        <v>88127</v>
      </c>
      <c r="G24" s="13">
        <f t="shared" si="7"/>
        <v>182459</v>
      </c>
      <c r="H24" s="13">
        <f t="shared" si="7"/>
        <v>95356</v>
      </c>
      <c r="I24" s="13">
        <f t="shared" si="7"/>
        <v>30127</v>
      </c>
      <c r="J24" s="13">
        <f t="shared" si="7"/>
        <v>78075</v>
      </c>
      <c r="K24" s="13">
        <f t="shared" si="7"/>
        <v>54171</v>
      </c>
      <c r="L24" s="11">
        <f t="shared" si="2"/>
        <v>1113527</v>
      </c>
      <c r="M24" s="50"/>
    </row>
    <row r="25" spans="1:13" ht="17.25" customHeight="1">
      <c r="A25" s="12" t="s">
        <v>39</v>
      </c>
      <c r="B25" s="13">
        <v>74300</v>
      </c>
      <c r="C25" s="13">
        <v>104758</v>
      </c>
      <c r="D25" s="13">
        <v>121013</v>
      </c>
      <c r="E25" s="13">
        <v>74554</v>
      </c>
      <c r="F25" s="13">
        <v>53145</v>
      </c>
      <c r="G25" s="13">
        <v>112527</v>
      </c>
      <c r="H25" s="13">
        <v>59397</v>
      </c>
      <c r="I25" s="13">
        <v>21244</v>
      </c>
      <c r="J25" s="13">
        <v>49359</v>
      </c>
      <c r="K25" s="13">
        <v>32650</v>
      </c>
      <c r="L25" s="11">
        <f t="shared" si="2"/>
        <v>702947</v>
      </c>
      <c r="M25" s="49"/>
    </row>
    <row r="26" spans="1:13" ht="17.25" customHeight="1">
      <c r="A26" s="12" t="s">
        <v>40</v>
      </c>
      <c r="B26" s="13">
        <v>46797</v>
      </c>
      <c r="C26" s="13">
        <v>58673</v>
      </c>
      <c r="D26" s="13">
        <v>67107</v>
      </c>
      <c r="E26" s="13">
        <v>38010</v>
      </c>
      <c r="F26" s="13">
        <v>34982</v>
      </c>
      <c r="G26" s="13">
        <v>69932</v>
      </c>
      <c r="H26" s="13">
        <v>35959</v>
      </c>
      <c r="I26" s="13">
        <v>8883</v>
      </c>
      <c r="J26" s="13">
        <v>28716</v>
      </c>
      <c r="K26" s="13">
        <v>21521</v>
      </c>
      <c r="L26" s="11">
        <f t="shared" si="2"/>
        <v>410580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5976</v>
      </c>
      <c r="I27" s="11">
        <v>0</v>
      </c>
      <c r="J27" s="11">
        <v>0</v>
      </c>
      <c r="K27" s="11">
        <v>0</v>
      </c>
      <c r="L27" s="11">
        <f t="shared" si="2"/>
        <v>5976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69</v>
      </c>
      <c r="L29" s="11">
        <f t="shared" si="2"/>
        <v>69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14558.13</v>
      </c>
      <c r="I37" s="19">
        <v>0</v>
      </c>
      <c r="J37" s="19">
        <v>0</v>
      </c>
      <c r="K37" s="19">
        <v>0</v>
      </c>
      <c r="L37" s="23">
        <f>SUM(B37:K37)</f>
        <v>14558.13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1856041.46</v>
      </c>
      <c r="C49" s="22">
        <f aca="true" t="shared" si="11" ref="C49:H49">+C50+C62</f>
        <v>2551800.8000000003</v>
      </c>
      <c r="D49" s="22">
        <f t="shared" si="11"/>
        <v>3035005.94</v>
      </c>
      <c r="E49" s="22">
        <f t="shared" si="11"/>
        <v>1752549.49</v>
      </c>
      <c r="F49" s="22">
        <f t="shared" si="11"/>
        <v>1536543.38</v>
      </c>
      <c r="G49" s="22">
        <f t="shared" si="11"/>
        <v>3253323.56</v>
      </c>
      <c r="H49" s="22">
        <f t="shared" si="11"/>
        <v>1723000.5099999998</v>
      </c>
      <c r="I49" s="22">
        <f>+I50+I62</f>
        <v>603846.58</v>
      </c>
      <c r="J49" s="22">
        <f>+J50+J62</f>
        <v>1031785.91</v>
      </c>
      <c r="K49" s="22">
        <f>+K50+K62</f>
        <v>821156.93</v>
      </c>
      <c r="L49" s="22">
        <f aca="true" t="shared" si="12" ref="L49:L62">SUM(B49:K49)</f>
        <v>18165054.56</v>
      </c>
    </row>
    <row r="50" spans="1:12" ht="17.25" customHeight="1">
      <c r="A50" s="16" t="s">
        <v>60</v>
      </c>
      <c r="B50" s="23">
        <f>SUM(B51:B61)</f>
        <v>1839093.5999999999</v>
      </c>
      <c r="C50" s="23">
        <f aca="true" t="shared" si="13" ref="C50:K50">SUM(C51:C61)</f>
        <v>2528337.9000000004</v>
      </c>
      <c r="D50" s="23">
        <f t="shared" si="13"/>
        <v>3012593.05</v>
      </c>
      <c r="E50" s="23">
        <f t="shared" si="13"/>
        <v>1729113.05</v>
      </c>
      <c r="F50" s="23">
        <f t="shared" si="13"/>
        <v>1523105.95</v>
      </c>
      <c r="G50" s="23">
        <f t="shared" si="13"/>
        <v>3231757.3000000003</v>
      </c>
      <c r="H50" s="23">
        <f t="shared" si="13"/>
        <v>1706780.9999999998</v>
      </c>
      <c r="I50" s="23">
        <f t="shared" si="13"/>
        <v>603846.58</v>
      </c>
      <c r="J50" s="23">
        <f t="shared" si="13"/>
        <v>1017810.79</v>
      </c>
      <c r="K50" s="23">
        <f t="shared" si="13"/>
        <v>821156.93</v>
      </c>
      <c r="L50" s="23">
        <f t="shared" si="12"/>
        <v>18013596.15</v>
      </c>
    </row>
    <row r="51" spans="1:12" ht="17.25" customHeight="1">
      <c r="A51" s="34" t="s">
        <v>61</v>
      </c>
      <c r="B51" s="23">
        <f aca="true" t="shared" si="14" ref="B51:H51">ROUND(B32*B7,2)</f>
        <v>1789727.78</v>
      </c>
      <c r="C51" s="23">
        <f t="shared" si="14"/>
        <v>2456700.96</v>
      </c>
      <c r="D51" s="23">
        <f t="shared" si="14"/>
        <v>2928902.32</v>
      </c>
      <c r="E51" s="23">
        <f t="shared" si="14"/>
        <v>1682445.06</v>
      </c>
      <c r="F51" s="23">
        <f t="shared" si="14"/>
        <v>1460234.83</v>
      </c>
      <c r="G51" s="23">
        <f t="shared" si="14"/>
        <v>3139500.06</v>
      </c>
      <c r="H51" s="23">
        <f t="shared" si="14"/>
        <v>1646048.63</v>
      </c>
      <c r="I51" s="23">
        <f>ROUND(I32*I7,2)</f>
        <v>602780.86</v>
      </c>
      <c r="J51" s="23">
        <f>ROUND(J32*J7,2)</f>
        <v>988235.95</v>
      </c>
      <c r="K51" s="23">
        <f>ROUND(K32*K7,2)</f>
        <v>815456.81</v>
      </c>
      <c r="L51" s="23">
        <f t="shared" si="12"/>
        <v>17510033.259999998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14558.13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14558.13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22412.89</v>
      </c>
      <c r="E62" s="36">
        <v>23436.44</v>
      </c>
      <c r="F62" s="36">
        <v>13437.43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151458.40999999997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-240398.48</v>
      </c>
      <c r="C66" s="35">
        <f t="shared" si="15"/>
        <v>-293222.65</v>
      </c>
      <c r="D66" s="35">
        <f t="shared" si="15"/>
        <v>-366945.19999999995</v>
      </c>
      <c r="E66" s="35">
        <f t="shared" si="15"/>
        <v>-252148.63999999998</v>
      </c>
      <c r="F66" s="35">
        <f t="shared" si="15"/>
        <v>-234980.13</v>
      </c>
      <c r="G66" s="35">
        <f t="shared" si="15"/>
        <v>-347856.63</v>
      </c>
      <c r="H66" s="35">
        <f t="shared" si="15"/>
        <v>-214833.78</v>
      </c>
      <c r="I66" s="35">
        <f t="shared" si="15"/>
        <v>-412222.81999999995</v>
      </c>
      <c r="J66" s="35">
        <f t="shared" si="15"/>
        <v>-76298.29000000001</v>
      </c>
      <c r="K66" s="35">
        <f t="shared" si="15"/>
        <v>-91130.84</v>
      </c>
      <c r="L66" s="35">
        <f aca="true" t="shared" si="16" ref="L66:L116">SUM(B66:K66)</f>
        <v>-2530037.46</v>
      </c>
    </row>
    <row r="67" spans="1:12" ht="18.75" customHeight="1">
      <c r="A67" s="16" t="s">
        <v>73</v>
      </c>
      <c r="B67" s="35">
        <f aca="true" t="shared" si="17" ref="B67:K67">B68+B69+B70+B71+B72+B73</f>
        <v>-200426.2</v>
      </c>
      <c r="C67" s="35">
        <f t="shared" si="17"/>
        <v>-189691.87</v>
      </c>
      <c r="D67" s="35">
        <f t="shared" si="17"/>
        <v>-188748.35</v>
      </c>
      <c r="E67" s="35">
        <f t="shared" si="17"/>
        <v>-214155.72999999998</v>
      </c>
      <c r="F67" s="35">
        <f t="shared" si="17"/>
        <v>-173632.62</v>
      </c>
      <c r="G67" s="35">
        <f t="shared" si="17"/>
        <v>-254419.82</v>
      </c>
      <c r="H67" s="35">
        <f t="shared" si="17"/>
        <v>-162056</v>
      </c>
      <c r="I67" s="35">
        <f t="shared" si="17"/>
        <v>-30372</v>
      </c>
      <c r="J67" s="35">
        <f t="shared" si="17"/>
        <v>-61620</v>
      </c>
      <c r="K67" s="35">
        <f t="shared" si="17"/>
        <v>-58608</v>
      </c>
      <c r="L67" s="35">
        <f t="shared" si="16"/>
        <v>-1533730.59</v>
      </c>
    </row>
    <row r="68" spans="1:13" s="67" customFormat="1" ht="18.75" customHeight="1">
      <c r="A68" s="60" t="s">
        <v>143</v>
      </c>
      <c r="B68" s="63">
        <f>-ROUND(B9*$D$3,2)</f>
        <v>-137364</v>
      </c>
      <c r="C68" s="63">
        <f aca="true" t="shared" si="18" ref="C68:J68">-ROUND(C9*$D$3,2)</f>
        <v>-184492</v>
      </c>
      <c r="D68" s="63">
        <f t="shared" si="18"/>
        <v>-164816</v>
      </c>
      <c r="E68" s="63">
        <f t="shared" si="18"/>
        <v>-123488</v>
      </c>
      <c r="F68" s="63">
        <f t="shared" si="18"/>
        <v>-75984</v>
      </c>
      <c r="G68" s="63">
        <f t="shared" si="18"/>
        <v>-172832</v>
      </c>
      <c r="H68" s="63">
        <f t="shared" si="18"/>
        <v>-162056</v>
      </c>
      <c r="I68" s="63">
        <f t="shared" si="18"/>
        <v>-30372</v>
      </c>
      <c r="J68" s="63">
        <f t="shared" si="18"/>
        <v>-61620</v>
      </c>
      <c r="K68" s="63">
        <f>-ROUND((K9+K29)*$D$3,2)</f>
        <v>-58608</v>
      </c>
      <c r="L68" s="63">
        <f t="shared" si="16"/>
        <v>-1171632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-456</v>
      </c>
      <c r="C70" s="35">
        <v>-212</v>
      </c>
      <c r="D70" s="35">
        <v>-260</v>
      </c>
      <c r="E70" s="35">
        <v>-360</v>
      </c>
      <c r="F70" s="35">
        <v>-356</v>
      </c>
      <c r="G70" s="35">
        <v>-188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-1832</v>
      </c>
    </row>
    <row r="71" spans="1:12" ht="18.75" customHeight="1">
      <c r="A71" s="12" t="s">
        <v>76</v>
      </c>
      <c r="B71" s="35">
        <v>-2408</v>
      </c>
      <c r="C71" s="35">
        <v>-980</v>
      </c>
      <c r="D71" s="35">
        <v>-1148</v>
      </c>
      <c r="E71" s="35">
        <v>-1148</v>
      </c>
      <c r="F71" s="35">
        <v>-560</v>
      </c>
      <c r="G71" s="35">
        <v>-392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-6636</v>
      </c>
    </row>
    <row r="72" spans="1:12" ht="18.75" customHeight="1">
      <c r="A72" s="12" t="s">
        <v>77</v>
      </c>
      <c r="B72" s="35">
        <v>-60198.2</v>
      </c>
      <c r="C72" s="35">
        <v>-4007.87</v>
      </c>
      <c r="D72" s="35">
        <v>-22524.35</v>
      </c>
      <c r="E72" s="35">
        <v>-89159.73</v>
      </c>
      <c r="F72" s="35">
        <v>-96732.62</v>
      </c>
      <c r="G72" s="35">
        <v>-81007.82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-353630.59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-39972.28</v>
      </c>
      <c r="C74" s="63">
        <f t="shared" si="19"/>
        <v>-103530.78</v>
      </c>
      <c r="D74" s="35">
        <f t="shared" si="19"/>
        <v>-178196.84999999998</v>
      </c>
      <c r="E74" s="63">
        <f t="shared" si="19"/>
        <v>-37992.91</v>
      </c>
      <c r="F74" s="35">
        <f t="shared" si="19"/>
        <v>-61347.51</v>
      </c>
      <c r="G74" s="35">
        <f t="shared" si="19"/>
        <v>-93436.81</v>
      </c>
      <c r="H74" s="63">
        <f t="shared" si="19"/>
        <v>-52777.78</v>
      </c>
      <c r="I74" s="35">
        <f t="shared" si="19"/>
        <v>-150441.74</v>
      </c>
      <c r="J74" s="63">
        <f t="shared" si="19"/>
        <v>-14678.29</v>
      </c>
      <c r="K74" s="63">
        <f t="shared" si="19"/>
        <v>-32522.839999999997</v>
      </c>
      <c r="L74" s="63">
        <f t="shared" si="16"/>
        <v>-764897.7899999999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-26120.92</v>
      </c>
      <c r="C81" s="35">
        <v>-83403.02</v>
      </c>
      <c r="D81" s="35">
        <v>-158120.46</v>
      </c>
      <c r="E81" s="35">
        <v>-24662.91</v>
      </c>
      <c r="F81" s="35">
        <v>-49539.33</v>
      </c>
      <c r="G81" s="35">
        <v>-63522.72</v>
      </c>
      <c r="H81" s="35">
        <v>-39109.6</v>
      </c>
      <c r="I81" s="35">
        <v>-15752.86</v>
      </c>
      <c r="J81" s="35">
        <v>-4772.38</v>
      </c>
      <c r="K81" s="35">
        <v>-25632.19</v>
      </c>
      <c r="L81" s="35">
        <f t="shared" si="16"/>
        <v>-490636.38999999996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63">
        <v>-231409.08</v>
      </c>
      <c r="J111" s="19">
        <v>0</v>
      </c>
      <c r="K111" s="19">
        <v>0</v>
      </c>
      <c r="L111" s="63">
        <f t="shared" si="16"/>
        <v>-231409.08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1615642.98</v>
      </c>
      <c r="C114" s="24">
        <f t="shared" si="20"/>
        <v>2258578.1500000004</v>
      </c>
      <c r="D114" s="24">
        <f t="shared" si="20"/>
        <v>2668060.7399999998</v>
      </c>
      <c r="E114" s="24">
        <f t="shared" si="20"/>
        <v>1500400.85</v>
      </c>
      <c r="F114" s="24">
        <f t="shared" si="20"/>
        <v>1301563.25</v>
      </c>
      <c r="G114" s="24">
        <f t="shared" si="20"/>
        <v>2905466.93</v>
      </c>
      <c r="H114" s="24">
        <f t="shared" si="20"/>
        <v>1508166.7299999997</v>
      </c>
      <c r="I114" s="24">
        <f>+I115+I116</f>
        <v>191623.75999999998</v>
      </c>
      <c r="J114" s="24">
        <f>+J115+J116</f>
        <v>955487.62</v>
      </c>
      <c r="K114" s="24">
        <f>+K115+K116</f>
        <v>730026.0900000001</v>
      </c>
      <c r="L114" s="45">
        <f t="shared" si="16"/>
        <v>15635017.1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1598695.1199999999</v>
      </c>
      <c r="C115" s="24">
        <f t="shared" si="21"/>
        <v>2235115.2500000005</v>
      </c>
      <c r="D115" s="24">
        <f t="shared" si="21"/>
        <v>2645647.8499999996</v>
      </c>
      <c r="E115" s="24">
        <f t="shared" si="21"/>
        <v>1476964.4100000001</v>
      </c>
      <c r="F115" s="24">
        <f t="shared" si="21"/>
        <v>1288125.82</v>
      </c>
      <c r="G115" s="24">
        <f t="shared" si="21"/>
        <v>2883900.6700000004</v>
      </c>
      <c r="H115" s="24">
        <f t="shared" si="21"/>
        <v>1491947.2199999997</v>
      </c>
      <c r="I115" s="24">
        <f t="shared" si="21"/>
        <v>191623.75999999998</v>
      </c>
      <c r="J115" s="24">
        <f t="shared" si="21"/>
        <v>941512.5</v>
      </c>
      <c r="K115" s="24">
        <f t="shared" si="21"/>
        <v>730026.0900000001</v>
      </c>
      <c r="L115" s="45">
        <f t="shared" si="16"/>
        <v>15483558.69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22412.89</v>
      </c>
      <c r="E116" s="24">
        <f t="shared" si="22"/>
        <v>23436.44</v>
      </c>
      <c r="F116" s="24">
        <f t="shared" si="22"/>
        <v>13437.43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151458.40999999997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15635017.109999998</v>
      </c>
      <c r="M122" s="51"/>
    </row>
    <row r="123" spans="1:12" ht="18.75" customHeight="1">
      <c r="A123" s="26" t="s">
        <v>122</v>
      </c>
      <c r="B123" s="27">
        <v>207164.43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207164.43</v>
      </c>
    </row>
    <row r="124" spans="1:12" ht="18.75" customHeight="1">
      <c r="A124" s="26" t="s">
        <v>123</v>
      </c>
      <c r="B124" s="27">
        <v>1408478.55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1408478.55</v>
      </c>
    </row>
    <row r="125" spans="1:12" ht="18.75" customHeight="1">
      <c r="A125" s="26" t="s">
        <v>124</v>
      </c>
      <c r="B125" s="38">
        <v>0</v>
      </c>
      <c r="C125" s="27">
        <v>2258578.15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2258578.15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2482865.4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2482865.4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185195.35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185195.35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1485396.85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1485396.85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15004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15004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382427.91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382427.91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101046.63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101046.63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818088.71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818088.71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842132.18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842132.18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68327.43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68327.43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383702.17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383702.17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418235.44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418235.44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1193069.7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1193069.7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532326.09</v>
      </c>
      <c r="I139" s="38">
        <v>0</v>
      </c>
      <c r="J139" s="38">
        <v>0</v>
      </c>
      <c r="K139" s="38">
        <v>0</v>
      </c>
      <c r="L139" s="39">
        <f t="shared" si="23"/>
        <v>532326.09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975840.65</v>
      </c>
      <c r="I140" s="38">
        <v>0</v>
      </c>
      <c r="J140" s="38">
        <v>0</v>
      </c>
      <c r="K140" s="38">
        <v>0</v>
      </c>
      <c r="L140" s="39">
        <f t="shared" si="23"/>
        <v>975840.65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191623.76</v>
      </c>
      <c r="J141" s="38">
        <v>0</v>
      </c>
      <c r="K141" s="38">
        <v>0</v>
      </c>
      <c r="L141" s="39">
        <f t="shared" si="23"/>
        <v>191623.76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955487.62</v>
      </c>
      <c r="K142" s="38">
        <v>0</v>
      </c>
      <c r="L142" s="39">
        <f t="shared" si="23"/>
        <v>955487.62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730026.09</v>
      </c>
      <c r="L143" s="42">
        <f t="shared" si="23"/>
        <v>730026.09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955487.62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2018-11-01T18:09:53Z</dcterms:modified>
  <cp:category/>
  <cp:version/>
  <cp:contentType/>
  <cp:contentStatus/>
</cp:coreProperties>
</file>