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<sst xmlns="http://schemas.openxmlformats.org/spreadsheetml/2006/main" count="148" uniqueCount="148">
  <si>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</si>
  <si>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</si>
  <si>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</si>
  <si>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</si>
  <si>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</si>
  <si>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</si>
  <si>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</si>
  <si>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</si>
  <si>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</si>
  <si>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</si>
  <si>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</si>
  <si>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</si>
  <si>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</si>
  <si>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</si>
  <si>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</si>
  <si>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</si>
  <si>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</si>
  <si>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</si>
  <si>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</si>
  <si>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</si>
  <si>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</si>
  <si>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</si>
  <si>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</si>
  <si>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</si>
  <si>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</si>
  <si>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</si>
  <si>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</si>
  <si>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</si>
  <si>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</si>
  <si>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</si>
  <si>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</si>
  <si>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</si>
  <si>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</si>
  <si>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</si>
  <si>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</si>
  <si>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</si>
  <si>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</si>
  <si>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</si>
  <si>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</si>
  <si>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</si>
  <si>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</si>
  <si>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</si>
  <si>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</si>
  <si>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</si>
  <si>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</si>
  <si>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</si>
  <si>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</si>
  <si>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</si>
  <si>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</si>
  <si>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</si>
  <si>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</si>
  <si>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</si>
  <si>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</si>
  <si>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</si>
  <si>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</si>
  <si>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</si>
  <si>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</si>
  <si>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</si>
  <si>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</si>
  <si>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</si>
  <si>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</si>
  <si>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</si>
  <si>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</si>
  <si>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</si>
  <si>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</si>
  <si>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</si>
  <si>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</si>
  <si>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</si>
  <si>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</si>
  <si>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</si>
  <si>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</si>
  <si>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</si>
  <si>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</si>
  <si>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</si>
  <si>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</si>
  <si>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</si>
  <si>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</si>
  <si>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</si>
  <si>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</si>
  <si>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</si>
  <si>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</si>
  <si>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</si>
  <si>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</si>
  <si>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</si>
  <si>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</si>
  <si>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</si>
  <si>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</si>
  <si>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</si>
  <si>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</si>
  <si>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</si>
  <si>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</si>
  <si>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</si>
  <si>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</si>
  <si>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</si>
  <si>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</si>
  <si>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</si>
  <si>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</si>
  <si>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</si>
  <si>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</si>
  <si>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</si>
  <si>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</si>
  <si>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</si>
  <si>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</si>
  <si>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</si>
  <si>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</si>
  <si>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</si>
  <si>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</si>
  <si>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</si>
  <si>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</si>
  <si>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</si>
  <si>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</si>
  <si>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</si>
  <si>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</si>
  <si>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</si>
  <si>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</si>
  <si>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</si>
  <si>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</si>
  <si>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</si>
  <si>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</si>
  <si>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</si>
  <si>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</si>
  <si>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</si>
  <si>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</si>
  <si>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</si>
  <si>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</si>
  <si>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</si>
  <si>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</si>
  <si>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</si>
  <si>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</si>
  <si>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</si>
  <si>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</si>
  <si>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</si>
  <si>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</si>
  <si>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</si>
  <si>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</si>
  <si>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</si>
  <si>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</si>
  <si>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</si>
  <si>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</si>
  <si>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</si>
  <si>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</si>
  <si>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</si>
  <si>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</si>
  <si>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</si>
  <si>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</si>
  <si>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16/10/18 - VENCIMENTO 23/10/18</t>
  </si>
  <si>
    <t>7.3. Revisão de Remuneração pelo Transporte Coletivo ¹</t>
  </si>
  <si>
    <t>¹ Pagamento de combustível não fóssil de jul e ago/18.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</si>
</sst>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603830</v>
      </c>
      <c r="C7" s="9">
        <f t="shared" si="0"/>
        <v>797416</v>
      </c>
      <c r="D7" s="9">
        <f t="shared" si="0"/>
        <v>799059</v>
      </c>
      <c r="E7" s="9">
        <f t="shared" si="0"/>
        <v>529297</v>
      </c>
      <c r="F7" s="9">
        <f t="shared" si="0"/>
        <v>449640</v>
      </c>
      <c r="G7" s="9">
        <f t="shared" si="0"/>
        <v>1166431</v>
      </c>
      <c r="H7" s="9">
        <f t="shared" si="0"/>
        <v>543808</v>
      </c>
      <c r="I7" s="9">
        <f t="shared" si="0"/>
        <v>126323</v>
      </c>
      <c r="J7" s="9">
        <f t="shared" si="0"/>
        <v>322419</v>
      </c>
      <c r="K7" s="9">
        <f t="shared" si="0"/>
        <v>265893</v>
      </c>
      <c r="L7" s="9">
        <f t="shared" si="0"/>
        <v>5604116</v>
      </c>
      <c r="M7" s="49"/>
    </row>
    <row r="8" spans="1:12" ht="17.25" customHeight="1">
      <c r="A8" s="10" t="s">
        <v>38</v>
      </c>
      <c r="B8" s="11">
        <f>B9+B12+B16</f>
        <v>291398</v>
      </c>
      <c r="C8" s="11">
        <f aca="true" t="shared" si="1" ref="C8:K8">C9+C12+C16</f>
        <v>393408</v>
      </c>
      <c r="D8" s="11">
        <f t="shared" si="1"/>
        <v>365606</v>
      </c>
      <c r="E8" s="11">
        <f t="shared" si="1"/>
        <v>263286</v>
      </c>
      <c r="F8" s="11">
        <f t="shared" si="1"/>
        <v>204474</v>
      </c>
      <c r="G8" s="11">
        <f t="shared" si="1"/>
        <v>560203</v>
      </c>
      <c r="H8" s="11">
        <f t="shared" si="1"/>
        <v>286974</v>
      </c>
      <c r="I8" s="11">
        <f t="shared" si="1"/>
        <v>56801</v>
      </c>
      <c r="J8" s="11">
        <f t="shared" si="1"/>
        <v>147694</v>
      </c>
      <c r="K8" s="11">
        <f t="shared" si="1"/>
        <v>132788</v>
      </c>
      <c r="L8" s="11">
        <f aca="true" t="shared" si="2" ref="L8:L29">SUM(B8:K8)</f>
        <v>2702632</v>
      </c>
    </row>
    <row r="9" spans="1:12" ht="17.25" customHeight="1">
      <c r="A9" s="15" t="s">
        <v>16</v>
      </c>
      <c r="B9" s="13">
        <f>+B10+B11</f>
        <v>32566</v>
      </c>
      <c r="C9" s="13">
        <f aca="true" t="shared" si="3" ref="C9:K9">+C10+C11</f>
        <v>48021</v>
      </c>
      <c r="D9" s="13">
        <f t="shared" si="3"/>
        <v>39588</v>
      </c>
      <c r="E9" s="13">
        <f t="shared" si="3"/>
        <v>30021</v>
      </c>
      <c r="F9" s="13">
        <f t="shared" si="3"/>
        <v>18317</v>
      </c>
      <c r="G9" s="13">
        <f t="shared" si="3"/>
        <v>41538</v>
      </c>
      <c r="H9" s="13">
        <f t="shared" si="3"/>
        <v>40462</v>
      </c>
      <c r="I9" s="13">
        <f t="shared" si="3"/>
        <v>7343</v>
      </c>
      <c r="J9" s="13">
        <f t="shared" si="3"/>
        <v>14991</v>
      </c>
      <c r="K9" s="13">
        <f t="shared" si="3"/>
        <v>13670</v>
      </c>
      <c r="L9" s="11">
        <f t="shared" si="2"/>
        <v>286517</v>
      </c>
    </row>
    <row r="10" spans="1:12" ht="17.25" customHeight="1">
      <c r="A10" s="29" t="s">
        <v>17</v>
      </c>
      <c r="B10" s="13">
        <v>32566</v>
      </c>
      <c r="C10" s="13">
        <v>48021</v>
      </c>
      <c r="D10" s="13">
        <v>39588</v>
      </c>
      <c r="E10" s="13">
        <v>30021</v>
      </c>
      <c r="F10" s="13">
        <v>18317</v>
      </c>
      <c r="G10" s="13">
        <v>41538</v>
      </c>
      <c r="H10" s="13">
        <v>40462</v>
      </c>
      <c r="I10" s="13">
        <v>7343</v>
      </c>
      <c r="J10" s="13">
        <v>14991</v>
      </c>
      <c r="K10" s="13">
        <v>13670</v>
      </c>
      <c r="L10" s="11">
        <f t="shared" si="2"/>
        <v>286517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246743</v>
      </c>
      <c r="C12" s="17">
        <f t="shared" si="4"/>
        <v>328352</v>
      </c>
      <c r="D12" s="17">
        <f t="shared" si="4"/>
        <v>310750</v>
      </c>
      <c r="E12" s="17">
        <f t="shared" si="4"/>
        <v>222191</v>
      </c>
      <c r="F12" s="17">
        <f t="shared" si="4"/>
        <v>174968</v>
      </c>
      <c r="G12" s="17">
        <f t="shared" si="4"/>
        <v>489104</v>
      </c>
      <c r="H12" s="17">
        <f t="shared" si="4"/>
        <v>234296</v>
      </c>
      <c r="I12" s="17">
        <f t="shared" si="4"/>
        <v>46699</v>
      </c>
      <c r="J12" s="17">
        <f t="shared" si="4"/>
        <v>126263</v>
      </c>
      <c r="K12" s="17">
        <f t="shared" si="4"/>
        <v>112886</v>
      </c>
      <c r="L12" s="11">
        <f t="shared" si="2"/>
        <v>2292252</v>
      </c>
    </row>
    <row r="13" spans="1:14" s="67" customFormat="1" ht="17.25" customHeight="1">
      <c r="A13" s="74" t="s">
        <v>19</v>
      </c>
      <c r="B13" s="75">
        <v>110020</v>
      </c>
      <c r="C13" s="75">
        <v>155384</v>
      </c>
      <c r="D13" s="75">
        <v>153153</v>
      </c>
      <c r="E13" s="75">
        <v>104548</v>
      </c>
      <c r="F13" s="75">
        <v>83843</v>
      </c>
      <c r="G13" s="75">
        <v>217674</v>
      </c>
      <c r="H13" s="75">
        <v>99317</v>
      </c>
      <c r="I13" s="75">
        <v>24080</v>
      </c>
      <c r="J13" s="75">
        <v>62080</v>
      </c>
      <c r="K13" s="75">
        <v>50718</v>
      </c>
      <c r="L13" s="76">
        <f t="shared" si="2"/>
        <v>1060817</v>
      </c>
      <c r="M13" s="77"/>
      <c r="N13" s="78"/>
    </row>
    <row r="14" spans="1:13" s="67" customFormat="1" ht="17.25" customHeight="1">
      <c r="A14" s="74" t="s">
        <v>20</v>
      </c>
      <c r="B14" s="75">
        <v>119395</v>
      </c>
      <c r="C14" s="75">
        <v>146783</v>
      </c>
      <c r="D14" s="75">
        <v>139054</v>
      </c>
      <c r="E14" s="75">
        <v>101805</v>
      </c>
      <c r="F14" s="75">
        <v>81154</v>
      </c>
      <c r="G14" s="75">
        <v>243797</v>
      </c>
      <c r="H14" s="75">
        <v>110549</v>
      </c>
      <c r="I14" s="75">
        <v>18409</v>
      </c>
      <c r="J14" s="75">
        <v>57767</v>
      </c>
      <c r="K14" s="75">
        <v>55426</v>
      </c>
      <c r="L14" s="76">
        <f t="shared" si="2"/>
        <v>1074139</v>
      </c>
      <c r="M14" s="77"/>
    </row>
    <row r="15" spans="1:12" ht="17.25" customHeight="1">
      <c r="A15" s="14" t="s">
        <v>21</v>
      </c>
      <c r="B15" s="13">
        <v>17328</v>
      </c>
      <c r="C15" s="13">
        <v>26185</v>
      </c>
      <c r="D15" s="13">
        <v>18543</v>
      </c>
      <c r="E15" s="13">
        <v>15838</v>
      </c>
      <c r="F15" s="13">
        <v>9971</v>
      </c>
      <c r="G15" s="13">
        <v>27633</v>
      </c>
      <c r="H15" s="13">
        <v>24430</v>
      </c>
      <c r="I15" s="13">
        <v>4210</v>
      </c>
      <c r="J15" s="13">
        <v>6416</v>
      </c>
      <c r="K15" s="13">
        <v>6742</v>
      </c>
      <c r="L15" s="11">
        <f t="shared" si="2"/>
        <v>157296</v>
      </c>
    </row>
    <row r="16" spans="1:12" ht="17.25" customHeight="1">
      <c r="A16" s="15" t="s">
        <v>34</v>
      </c>
      <c r="B16" s="13">
        <f>B17+B18+B19</f>
        <v>12089</v>
      </c>
      <c r="C16" s="13">
        <f aca="true" t="shared" si="5" ref="C16:K16">C17+C18+C19</f>
        <v>17035</v>
      </c>
      <c r="D16" s="13">
        <f t="shared" si="5"/>
        <v>15268</v>
      </c>
      <c r="E16" s="13">
        <f t="shared" si="5"/>
        <v>11074</v>
      </c>
      <c r="F16" s="13">
        <f t="shared" si="5"/>
        <v>11189</v>
      </c>
      <c r="G16" s="13">
        <f t="shared" si="5"/>
        <v>29561</v>
      </c>
      <c r="H16" s="13">
        <f t="shared" si="5"/>
        <v>12216</v>
      </c>
      <c r="I16" s="13">
        <f t="shared" si="5"/>
        <v>2759</v>
      </c>
      <c r="J16" s="13">
        <f t="shared" si="5"/>
        <v>6440</v>
      </c>
      <c r="K16" s="13">
        <f t="shared" si="5"/>
        <v>6232</v>
      </c>
      <c r="L16" s="11">
        <f t="shared" si="2"/>
        <v>123863</v>
      </c>
    </row>
    <row r="17" spans="1:12" ht="17.25" customHeight="1">
      <c r="A17" s="14" t="s">
        <v>35</v>
      </c>
      <c r="B17" s="13">
        <v>12067</v>
      </c>
      <c r="C17" s="13">
        <v>16998</v>
      </c>
      <c r="D17" s="13">
        <v>15242</v>
      </c>
      <c r="E17" s="13">
        <v>11060</v>
      </c>
      <c r="F17" s="13">
        <v>11178</v>
      </c>
      <c r="G17" s="13">
        <v>29536</v>
      </c>
      <c r="H17" s="13">
        <v>12196</v>
      </c>
      <c r="I17" s="13">
        <v>2759</v>
      </c>
      <c r="J17" s="13">
        <v>6432</v>
      </c>
      <c r="K17" s="13">
        <v>6221</v>
      </c>
      <c r="L17" s="11">
        <f t="shared" si="2"/>
        <v>123689</v>
      </c>
    </row>
    <row r="18" spans="1:12" ht="17.25" customHeight="1">
      <c r="A18" s="14" t="s">
        <v>36</v>
      </c>
      <c r="B18" s="13">
        <v>14</v>
      </c>
      <c r="C18" s="13">
        <v>19</v>
      </c>
      <c r="D18" s="13">
        <v>17</v>
      </c>
      <c r="E18" s="13">
        <v>10</v>
      </c>
      <c r="F18" s="13">
        <v>9</v>
      </c>
      <c r="G18" s="13">
        <v>9</v>
      </c>
      <c r="H18" s="13">
        <v>12</v>
      </c>
      <c r="I18" s="13">
        <v>0</v>
      </c>
      <c r="J18" s="13">
        <v>4</v>
      </c>
      <c r="K18" s="13">
        <v>3</v>
      </c>
      <c r="L18" s="11">
        <f t="shared" si="2"/>
        <v>97</v>
      </c>
    </row>
    <row r="19" spans="1:12" ht="17.25" customHeight="1">
      <c r="A19" s="14" t="s">
        <v>37</v>
      </c>
      <c r="B19" s="13">
        <v>8</v>
      </c>
      <c r="C19" s="13">
        <v>18</v>
      </c>
      <c r="D19" s="13">
        <v>9</v>
      </c>
      <c r="E19" s="13">
        <v>4</v>
      </c>
      <c r="F19" s="13">
        <v>2</v>
      </c>
      <c r="G19" s="13">
        <v>16</v>
      </c>
      <c r="H19" s="13">
        <v>8</v>
      </c>
      <c r="I19" s="13">
        <v>0</v>
      </c>
      <c r="J19" s="13">
        <v>4</v>
      </c>
      <c r="K19" s="13">
        <v>8</v>
      </c>
      <c r="L19" s="11">
        <f t="shared" si="2"/>
        <v>77</v>
      </c>
    </row>
    <row r="20" spans="1:12" ht="17.25" customHeight="1">
      <c r="A20" s="16" t="s">
        <v>22</v>
      </c>
      <c r="B20" s="11">
        <f>+B21+B22+B23</f>
        <v>172952</v>
      </c>
      <c r="C20" s="11">
        <f aca="true" t="shared" si="6" ref="C20:K20">+C21+C22+C23</f>
        <v>198221</v>
      </c>
      <c r="D20" s="11">
        <f t="shared" si="6"/>
        <v>218449</v>
      </c>
      <c r="E20" s="11">
        <f t="shared" si="6"/>
        <v>136329</v>
      </c>
      <c r="F20" s="11">
        <f t="shared" si="6"/>
        <v>143924</v>
      </c>
      <c r="G20" s="11">
        <f t="shared" si="6"/>
        <v>397939</v>
      </c>
      <c r="H20" s="11">
        <f t="shared" si="6"/>
        <v>139918</v>
      </c>
      <c r="I20" s="11">
        <f t="shared" si="6"/>
        <v>34566</v>
      </c>
      <c r="J20" s="11">
        <f t="shared" si="6"/>
        <v>83449</v>
      </c>
      <c r="K20" s="11">
        <f t="shared" si="6"/>
        <v>71002</v>
      </c>
      <c r="L20" s="11">
        <f t="shared" si="2"/>
        <v>1596749</v>
      </c>
    </row>
    <row r="21" spans="1:13" s="67" customFormat="1" ht="17.25" customHeight="1">
      <c r="A21" s="60" t="s">
        <v>23</v>
      </c>
      <c r="B21" s="75">
        <v>86181</v>
      </c>
      <c r="C21" s="75">
        <v>109160</v>
      </c>
      <c r="D21" s="75">
        <v>122460</v>
      </c>
      <c r="E21" s="75">
        <v>73770</v>
      </c>
      <c r="F21" s="75">
        <v>78020</v>
      </c>
      <c r="G21" s="75">
        <v>196877</v>
      </c>
      <c r="H21" s="75">
        <v>72830</v>
      </c>
      <c r="I21" s="75">
        <v>20288</v>
      </c>
      <c r="J21" s="75">
        <v>45768</v>
      </c>
      <c r="K21" s="75">
        <v>35705</v>
      </c>
      <c r="L21" s="76">
        <f t="shared" si="2"/>
        <v>841059</v>
      </c>
      <c r="M21" s="77"/>
    </row>
    <row r="22" spans="1:13" s="67" customFormat="1" ht="17.25" customHeight="1">
      <c r="A22" s="60" t="s">
        <v>24</v>
      </c>
      <c r="B22" s="75">
        <v>78918</v>
      </c>
      <c r="C22" s="75">
        <v>79746</v>
      </c>
      <c r="D22" s="75">
        <v>87864</v>
      </c>
      <c r="E22" s="75">
        <v>57130</v>
      </c>
      <c r="F22" s="75">
        <v>61059</v>
      </c>
      <c r="G22" s="75">
        <v>187174</v>
      </c>
      <c r="H22" s="75">
        <v>58854</v>
      </c>
      <c r="I22" s="75">
        <v>12593</v>
      </c>
      <c r="J22" s="75">
        <v>34849</v>
      </c>
      <c r="K22" s="75">
        <v>32687</v>
      </c>
      <c r="L22" s="76">
        <f t="shared" si="2"/>
        <v>690874</v>
      </c>
      <c r="M22" s="77"/>
    </row>
    <row r="23" spans="1:12" ht="17.25" customHeight="1">
      <c r="A23" s="12" t="s">
        <v>25</v>
      </c>
      <c r="B23" s="13">
        <v>7853</v>
      </c>
      <c r="C23" s="13">
        <v>9315</v>
      </c>
      <c r="D23" s="13">
        <v>8125</v>
      </c>
      <c r="E23" s="13">
        <v>5429</v>
      </c>
      <c r="F23" s="13">
        <v>4845</v>
      </c>
      <c r="G23" s="13">
        <v>13888</v>
      </c>
      <c r="H23" s="13">
        <v>8234</v>
      </c>
      <c r="I23" s="13">
        <v>1685</v>
      </c>
      <c r="J23" s="13">
        <v>2832</v>
      </c>
      <c r="K23" s="13">
        <v>2610</v>
      </c>
      <c r="L23" s="11">
        <f t="shared" si="2"/>
        <v>64816</v>
      </c>
    </row>
    <row r="24" spans="1:13" ht="17.25" customHeight="1">
      <c r="A24" s="16" t="s">
        <v>26</v>
      </c>
      <c r="B24" s="13">
        <f>+B25+B26</f>
        <v>139480</v>
      </c>
      <c r="C24" s="13">
        <f aca="true" t="shared" si="7" ref="C24:K24">+C25+C26</f>
        <v>205787</v>
      </c>
      <c r="D24" s="13">
        <f t="shared" si="7"/>
        <v>215004</v>
      </c>
      <c r="E24" s="13">
        <f t="shared" si="7"/>
        <v>129682</v>
      </c>
      <c r="F24" s="13">
        <f t="shared" si="7"/>
        <v>101242</v>
      </c>
      <c r="G24" s="13">
        <f t="shared" si="7"/>
        <v>208289</v>
      </c>
      <c r="H24" s="13">
        <f t="shared" si="7"/>
        <v>109603</v>
      </c>
      <c r="I24" s="13">
        <f t="shared" si="7"/>
        <v>34956</v>
      </c>
      <c r="J24" s="13">
        <f t="shared" si="7"/>
        <v>91276</v>
      </c>
      <c r="K24" s="13">
        <f t="shared" si="7"/>
        <v>62103</v>
      </c>
      <c r="L24" s="11">
        <f t="shared" si="2"/>
        <v>1297422</v>
      </c>
      <c r="M24" s="50"/>
    </row>
    <row r="25" spans="1:13" ht="17.25" customHeight="1">
      <c r="A25" s="12" t="s">
        <v>39</v>
      </c>
      <c r="B25" s="13">
        <v>76917</v>
      </c>
      <c r="C25" s="13">
        <v>116885</v>
      </c>
      <c r="D25" s="13">
        <v>124578</v>
      </c>
      <c r="E25" s="13">
        <v>77877</v>
      </c>
      <c r="F25" s="13">
        <v>54999</v>
      </c>
      <c r="G25" s="13">
        <v>117420</v>
      </c>
      <c r="H25" s="13">
        <v>62922</v>
      </c>
      <c r="I25" s="13">
        <v>22412</v>
      </c>
      <c r="J25" s="13">
        <v>50419</v>
      </c>
      <c r="K25" s="13">
        <v>33613</v>
      </c>
      <c r="L25" s="11">
        <f t="shared" si="2"/>
        <v>738042</v>
      </c>
      <c r="M25" s="49"/>
    </row>
    <row r="26" spans="1:13" ht="17.25" customHeight="1">
      <c r="A26" s="12" t="s">
        <v>40</v>
      </c>
      <c r="B26" s="13">
        <v>62563</v>
      </c>
      <c r="C26" s="13">
        <v>88902</v>
      </c>
      <c r="D26" s="13">
        <v>90426</v>
      </c>
      <c r="E26" s="13">
        <v>51805</v>
      </c>
      <c r="F26" s="13">
        <v>46243</v>
      </c>
      <c r="G26" s="13">
        <v>90869</v>
      </c>
      <c r="H26" s="13">
        <v>46681</v>
      </c>
      <c r="I26" s="13">
        <v>12544</v>
      </c>
      <c r="J26" s="13">
        <v>40857</v>
      </c>
      <c r="K26" s="13">
        <v>28490</v>
      </c>
      <c r="L26" s="11">
        <f t="shared" si="2"/>
        <v>559380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7313</v>
      </c>
      <c r="I27" s="11">
        <v>0</v>
      </c>
      <c r="J27" s="11">
        <v>0</v>
      </c>
      <c r="K27" s="11">
        <v>0</v>
      </c>
      <c r="L27" s="11">
        <f t="shared" si="2"/>
        <v>7313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51</v>
      </c>
      <c r="L29" s="11">
        <f t="shared" si="2"/>
        <v>51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10234.41</v>
      </c>
      <c r="I37" s="19">
        <v>0</v>
      </c>
      <c r="J37" s="19">
        <v>0</v>
      </c>
      <c r="K37" s="19">
        <v>0</v>
      </c>
      <c r="L37" s="23">
        <f>SUM(B37:K37)</f>
        <v>10234.41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1963593.24</v>
      </c>
      <c r="C49" s="22">
        <f aca="true" t="shared" si="11" ref="C49:H49">+C50+C62</f>
        <v>2898843.96</v>
      </c>
      <c r="D49" s="22">
        <f t="shared" si="11"/>
        <v>3201173.8200000003</v>
      </c>
      <c r="E49" s="22">
        <f t="shared" si="11"/>
        <v>1851858.13</v>
      </c>
      <c r="F49" s="22">
        <f t="shared" si="11"/>
        <v>1603969.2</v>
      </c>
      <c r="G49" s="22">
        <f t="shared" si="11"/>
        <v>3393510.56</v>
      </c>
      <c r="H49" s="22">
        <f t="shared" si="11"/>
        <v>1825994.31</v>
      </c>
      <c r="I49" s="22">
        <f>+I50+I62</f>
        <v>658918.01</v>
      </c>
      <c r="J49" s="22">
        <f>+J50+J62</f>
        <v>1091550.1300000001</v>
      </c>
      <c r="K49" s="22">
        <f>+K50+K62</f>
        <v>861583.1</v>
      </c>
      <c r="L49" s="22">
        <f aca="true" t="shared" si="12" ref="L49:L62">SUM(B49:K49)</f>
        <v>19350994.46</v>
      </c>
    </row>
    <row r="50" spans="1:12" ht="17.25" customHeight="1">
      <c r="A50" s="16" t="s">
        <v>60</v>
      </c>
      <c r="B50" s="23">
        <f>SUM(B51:B61)</f>
        <v>1946645.38</v>
      </c>
      <c r="C50" s="23">
        <f aca="true" t="shared" si="13" ref="C50:K50">SUM(C51:C61)</f>
        <v>2875381.06</v>
      </c>
      <c r="D50" s="23">
        <f t="shared" si="13"/>
        <v>3177733.08</v>
      </c>
      <c r="E50" s="23">
        <f t="shared" si="13"/>
        <v>1828421.69</v>
      </c>
      <c r="F50" s="23">
        <f t="shared" si="13"/>
        <v>1590054.05</v>
      </c>
      <c r="G50" s="23">
        <f t="shared" si="13"/>
        <v>3370491.89</v>
      </c>
      <c r="H50" s="23">
        <f t="shared" si="13"/>
        <v>1809239.45</v>
      </c>
      <c r="I50" s="23">
        <f t="shared" si="13"/>
        <v>658918.01</v>
      </c>
      <c r="J50" s="23">
        <f t="shared" si="13"/>
        <v>1077575.01</v>
      </c>
      <c r="K50" s="23">
        <f t="shared" si="13"/>
        <v>861583.1</v>
      </c>
      <c r="L50" s="23">
        <f t="shared" si="12"/>
        <v>19196042.720000003</v>
      </c>
    </row>
    <row r="51" spans="1:12" ht="17.25" customHeight="1">
      <c r="A51" s="34" t="s">
        <v>61</v>
      </c>
      <c r="B51" s="23">
        <f aca="true" t="shared" si="14" ref="B51:H51">ROUND(B32*B7,2)</f>
        <v>1903453.31</v>
      </c>
      <c r="C51" s="23">
        <f t="shared" si="14"/>
        <v>2812725.46</v>
      </c>
      <c r="D51" s="23">
        <f t="shared" si="14"/>
        <v>3104583.93</v>
      </c>
      <c r="E51" s="23">
        <f t="shared" si="14"/>
        <v>1787647.69</v>
      </c>
      <c r="F51" s="23">
        <f t="shared" si="14"/>
        <v>1535295.78</v>
      </c>
      <c r="G51" s="23">
        <f t="shared" si="14"/>
        <v>3289801.99</v>
      </c>
      <c r="H51" s="23">
        <f t="shared" si="14"/>
        <v>1758620.69</v>
      </c>
      <c r="I51" s="23">
        <f>ROUND(I32*I7,2)</f>
        <v>657852.29</v>
      </c>
      <c r="J51" s="23">
        <f>ROUND(J32*J7,2)</f>
        <v>1051730.78</v>
      </c>
      <c r="K51" s="23">
        <f>ROUND(K32*K7,2)</f>
        <v>855882.98</v>
      </c>
      <c r="L51" s="23">
        <f t="shared" si="12"/>
        <v>18757594.9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10234.41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10234.41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154951.74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-285650.23999999993</v>
      </c>
      <c r="C66" s="35">
        <f t="shared" si="15"/>
        <v>-163474.81</v>
      </c>
      <c r="D66" s="35">
        <f t="shared" si="15"/>
        <v>-168111.21000000002</v>
      </c>
      <c r="E66" s="35">
        <f t="shared" si="15"/>
        <v>-281192.97</v>
      </c>
      <c r="F66" s="35">
        <f t="shared" si="15"/>
        <v>-264847.30999999994</v>
      </c>
      <c r="G66" s="35">
        <f t="shared" si="15"/>
        <v>-287443.1</v>
      </c>
      <c r="H66" s="35">
        <f t="shared" si="15"/>
        <v>-141410.97999999998</v>
      </c>
      <c r="I66" s="35">
        <f t="shared" si="15"/>
        <v>-164060.88</v>
      </c>
      <c r="J66" s="35">
        <f t="shared" si="15"/>
        <v>-69869.91</v>
      </c>
      <c r="K66" s="35">
        <f t="shared" si="15"/>
        <v>-39790.65</v>
      </c>
      <c r="L66" s="35">
        <f aca="true" t="shared" si="16" ref="L66:L116">SUM(B66:K66)</f>
        <v>-1865852.0599999998</v>
      </c>
    </row>
    <row r="67" spans="1:12" ht="18.75" customHeight="1">
      <c r="A67" s="16" t="s">
        <v>73</v>
      </c>
      <c r="B67" s="35">
        <f aca="true" t="shared" si="17" ref="B67:K67">B68+B69+B70+B71+B72+B73</f>
        <v>-301173.82999999996</v>
      </c>
      <c r="C67" s="35">
        <f t="shared" si="17"/>
        <v>-197497.05</v>
      </c>
      <c r="D67" s="35">
        <f t="shared" si="17"/>
        <v>-207834.82</v>
      </c>
      <c r="E67" s="35">
        <f t="shared" si="17"/>
        <v>-318159.47</v>
      </c>
      <c r="F67" s="35">
        <f t="shared" si="17"/>
        <v>-304832.82999999996</v>
      </c>
      <c r="G67" s="35">
        <f t="shared" si="17"/>
        <v>-358072.70999999996</v>
      </c>
      <c r="H67" s="35">
        <f t="shared" si="17"/>
        <v>-161848</v>
      </c>
      <c r="I67" s="35">
        <f t="shared" si="17"/>
        <v>-29372</v>
      </c>
      <c r="J67" s="35">
        <f t="shared" si="17"/>
        <v>-59964</v>
      </c>
      <c r="K67" s="35">
        <f t="shared" si="17"/>
        <v>-54884</v>
      </c>
      <c r="L67" s="35">
        <f t="shared" si="16"/>
        <v>-1993638.71</v>
      </c>
    </row>
    <row r="68" spans="1:13" s="67" customFormat="1" ht="18.75" customHeight="1">
      <c r="A68" s="60" t="s">
        <v>143</v>
      </c>
      <c r="B68" s="63">
        <f>-ROUND(B9*$D$3,2)</f>
        <v>-130264</v>
      </c>
      <c r="C68" s="63">
        <f aca="true" t="shared" si="18" ref="C68:J68">-ROUND(C9*$D$3,2)</f>
        <v>-192084</v>
      </c>
      <c r="D68" s="63">
        <f t="shared" si="18"/>
        <v>-158352</v>
      </c>
      <c r="E68" s="63">
        <f t="shared" si="18"/>
        <v>-120084</v>
      </c>
      <c r="F68" s="63">
        <f t="shared" si="18"/>
        <v>-73268</v>
      </c>
      <c r="G68" s="63">
        <f t="shared" si="18"/>
        <v>-166152</v>
      </c>
      <c r="H68" s="63">
        <f t="shared" si="18"/>
        <v>-161848</v>
      </c>
      <c r="I68" s="63">
        <f t="shared" si="18"/>
        <v>-29372</v>
      </c>
      <c r="J68" s="63">
        <f t="shared" si="18"/>
        <v>-59964</v>
      </c>
      <c r="K68" s="63">
        <f>-ROUND((K9+K29)*$D$3,2)</f>
        <v>-54884</v>
      </c>
      <c r="L68" s="63">
        <f t="shared" si="16"/>
        <v>-1146272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-1356</v>
      </c>
      <c r="C70" s="35">
        <v>-272</v>
      </c>
      <c r="D70" s="35">
        <v>-492</v>
      </c>
      <c r="E70" s="35">
        <v>-1012</v>
      </c>
      <c r="F70" s="35">
        <v>-956</v>
      </c>
      <c r="G70" s="35">
        <v>-548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-4636</v>
      </c>
    </row>
    <row r="71" spans="1:12" ht="18.75" customHeight="1">
      <c r="A71" s="12" t="s">
        <v>76</v>
      </c>
      <c r="B71" s="35">
        <v>-4976</v>
      </c>
      <c r="C71" s="35">
        <v>-1400</v>
      </c>
      <c r="D71" s="35">
        <v>-2596</v>
      </c>
      <c r="E71" s="35">
        <v>-2716</v>
      </c>
      <c r="F71" s="35">
        <v>-1728</v>
      </c>
      <c r="G71" s="35">
        <v>-924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-14340</v>
      </c>
    </row>
    <row r="72" spans="1:12" ht="18.75" customHeight="1">
      <c r="A72" s="12" t="s">
        <v>77</v>
      </c>
      <c r="B72" s="35">
        <v>-164577.83</v>
      </c>
      <c r="C72" s="35">
        <v>-3741.05</v>
      </c>
      <c r="D72" s="35">
        <v>-46394.82</v>
      </c>
      <c r="E72" s="35">
        <v>-194347.47</v>
      </c>
      <c r="F72" s="35">
        <v>-228880.83</v>
      </c>
      <c r="G72" s="35">
        <v>-190448.71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-828390.71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-13851.36</v>
      </c>
      <c r="C74" s="63">
        <f t="shared" si="19"/>
        <v>-20127.76</v>
      </c>
      <c r="D74" s="35">
        <f t="shared" si="19"/>
        <v>-20076.39</v>
      </c>
      <c r="E74" s="63">
        <f t="shared" si="19"/>
        <v>-13330</v>
      </c>
      <c r="F74" s="35">
        <f t="shared" si="19"/>
        <v>-11808.18</v>
      </c>
      <c r="G74" s="35">
        <f t="shared" si="19"/>
        <v>-29914.09</v>
      </c>
      <c r="H74" s="63">
        <f t="shared" si="19"/>
        <v>-13668.18</v>
      </c>
      <c r="I74" s="35">
        <f t="shared" si="19"/>
        <v>-134688.88</v>
      </c>
      <c r="J74" s="63">
        <f t="shared" si="19"/>
        <v>-9905.91</v>
      </c>
      <c r="K74" s="63">
        <f t="shared" si="19"/>
        <v>-6890.65</v>
      </c>
      <c r="L74" s="63">
        <f t="shared" si="16"/>
        <v>-274261.4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63">
        <v>29374.95</v>
      </c>
      <c r="C111" s="63">
        <v>54150</v>
      </c>
      <c r="D111" s="63">
        <v>59800</v>
      </c>
      <c r="E111" s="63">
        <v>50296.5</v>
      </c>
      <c r="F111" s="63">
        <v>51793.7</v>
      </c>
      <c r="G111" s="63">
        <v>100543.7</v>
      </c>
      <c r="H111" s="63">
        <v>34105.2</v>
      </c>
      <c r="I111" s="19">
        <v>0</v>
      </c>
      <c r="J111" s="19">
        <v>0</v>
      </c>
      <c r="K111" s="63">
        <v>21984</v>
      </c>
      <c r="L111" s="63">
        <f t="shared" si="16"/>
        <v>402048.05000000005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1677942.9999999998</v>
      </c>
      <c r="C114" s="24">
        <f t="shared" si="20"/>
        <v>2735369.1500000004</v>
      </c>
      <c r="D114" s="24">
        <f t="shared" si="20"/>
        <v>3033062.6100000003</v>
      </c>
      <c r="E114" s="24">
        <f t="shared" si="20"/>
        <v>1570665.16</v>
      </c>
      <c r="F114" s="24">
        <f t="shared" si="20"/>
        <v>1339121.8900000001</v>
      </c>
      <c r="G114" s="24">
        <f t="shared" si="20"/>
        <v>3106067.4600000004</v>
      </c>
      <c r="H114" s="24">
        <f t="shared" si="20"/>
        <v>1684583.33</v>
      </c>
      <c r="I114" s="24">
        <f>+I115+I116</f>
        <v>494857.13</v>
      </c>
      <c r="J114" s="24">
        <f>+J115+J116</f>
        <v>1021680.22</v>
      </c>
      <c r="K114" s="24">
        <f>+K115+K116</f>
        <v>821792.45</v>
      </c>
      <c r="L114" s="45">
        <f t="shared" si="16"/>
        <v>17485142.400000002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1660995.1399999997</v>
      </c>
      <c r="C115" s="24">
        <f t="shared" si="21"/>
        <v>2711906.2500000005</v>
      </c>
      <c r="D115" s="24">
        <f t="shared" si="21"/>
        <v>3009621.87</v>
      </c>
      <c r="E115" s="24">
        <f t="shared" si="21"/>
        <v>1547228.72</v>
      </c>
      <c r="F115" s="24">
        <f t="shared" si="21"/>
        <v>1325206.7400000002</v>
      </c>
      <c r="G115" s="24">
        <f t="shared" si="21"/>
        <v>3083048.7900000005</v>
      </c>
      <c r="H115" s="24">
        <f t="shared" si="21"/>
        <v>1667828.47</v>
      </c>
      <c r="I115" s="24">
        <f t="shared" si="21"/>
        <v>494857.13</v>
      </c>
      <c r="J115" s="24">
        <f t="shared" si="21"/>
        <v>1007705.1</v>
      </c>
      <c r="K115" s="24">
        <f t="shared" si="21"/>
        <v>821792.45</v>
      </c>
      <c r="L115" s="45">
        <f t="shared" si="16"/>
        <v>17330190.660000004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23440.74</v>
      </c>
      <c r="E116" s="24">
        <f t="shared" si="22"/>
        <v>23436.44</v>
      </c>
      <c r="F116" s="24">
        <f t="shared" si="22"/>
        <v>13915.15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154951.74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17485142.420000006</v>
      </c>
      <c r="M122" s="51"/>
    </row>
    <row r="123" spans="1:12" ht="18.75" customHeight="1">
      <c r="A123" s="26" t="s">
        <v>122</v>
      </c>
      <c r="B123" s="27">
        <v>206480.68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206480.68</v>
      </c>
    </row>
    <row r="124" spans="1:12" ht="18.75" customHeight="1">
      <c r="A124" s="26" t="s">
        <v>123</v>
      </c>
      <c r="B124" s="27">
        <v>1471462.32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1471462.32</v>
      </c>
    </row>
    <row r="125" spans="1:12" ht="18.75" customHeight="1">
      <c r="A125" s="26" t="s">
        <v>124</v>
      </c>
      <c r="B125" s="38">
        <v>0</v>
      </c>
      <c r="C125" s="27">
        <v>2735369.15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2735369.15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2822389.08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2822389.08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210673.53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210673.53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1554958.51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1554958.51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15706.65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15706.65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466644.3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466644.3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96643.17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96643.17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775834.43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775834.43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900321.64</v>
      </c>
      <c r="H134" s="38">
        <v>0</v>
      </c>
      <c r="I134" s="38">
        <v>0</v>
      </c>
      <c r="J134" s="38">
        <v>0</v>
      </c>
      <c r="K134" s="38"/>
      <c r="L134" s="39">
        <f t="shared" si="23"/>
        <v>900321.64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72311.7</v>
      </c>
      <c r="H135" s="38">
        <v>0</v>
      </c>
      <c r="I135" s="38">
        <v>0</v>
      </c>
      <c r="J135" s="38">
        <v>0</v>
      </c>
      <c r="K135" s="38"/>
      <c r="L135" s="39">
        <f t="shared" si="23"/>
        <v>72311.7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414699.06</v>
      </c>
      <c r="H136" s="38">
        <v>0</v>
      </c>
      <c r="I136" s="38">
        <v>0</v>
      </c>
      <c r="J136" s="38">
        <v>0</v>
      </c>
      <c r="K136" s="38"/>
      <c r="L136" s="39">
        <f t="shared" si="23"/>
        <v>414699.06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442494.91</v>
      </c>
      <c r="H137" s="38">
        <v>0</v>
      </c>
      <c r="I137" s="38">
        <v>0</v>
      </c>
      <c r="J137" s="38">
        <v>0</v>
      </c>
      <c r="K137" s="38"/>
      <c r="L137" s="39">
        <f t="shared" si="23"/>
        <v>442494.91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1276240.16</v>
      </c>
      <c r="H138" s="38">
        <v>0</v>
      </c>
      <c r="I138" s="38">
        <v>0</v>
      </c>
      <c r="J138" s="38">
        <v>0</v>
      </c>
      <c r="K138" s="38"/>
      <c r="L138" s="39">
        <f t="shared" si="23"/>
        <v>1276240.16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593961.6</v>
      </c>
      <c r="I139" s="38">
        <v>0</v>
      </c>
      <c r="J139" s="38">
        <v>0</v>
      </c>
      <c r="K139" s="38"/>
      <c r="L139" s="39">
        <f t="shared" si="23"/>
        <v>593961.6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1090621.73</v>
      </c>
      <c r="I140" s="38">
        <v>0</v>
      </c>
      <c r="J140" s="38">
        <v>0</v>
      </c>
      <c r="K140" s="38"/>
      <c r="L140" s="39">
        <f t="shared" si="23"/>
        <v>1090621.73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494857.13</v>
      </c>
      <c r="J141" s="38">
        <v>0</v>
      </c>
      <c r="K141" s="38"/>
      <c r="L141" s="39">
        <f t="shared" si="23"/>
        <v>494857.13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1021680.22</v>
      </c>
      <c r="K142" s="38"/>
      <c r="L142" s="39">
        <f t="shared" si="23"/>
        <v>1021680.22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821792.45</v>
      </c>
      <c r="L143" s="42">
        <f t="shared" si="23"/>
        <v>821792.45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1021680.22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2018-10-22T17:40:34Z</dcterms:modified>
  <cp:category/>
  <cp:version/>
  <cp:contentType/>
  <cp:contentStatus/>
</cp:coreProperties>
</file>