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<sst xmlns="http://schemas.openxmlformats.org/spreadsheetml/2006/main" count="148" uniqueCount="148">
  <si>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</si>
  <si>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</si>
  <si>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</si>
  <si>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</si>
  <si>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</si>
  <si>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</si>
  <si>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</si>
  <si>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</si>
  <si>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</si>
  <si>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</si>
  <si>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</si>
  <si>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</si>
  <si>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</si>
  <si>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</si>
  <si>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</si>
  <si>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</si>
  <si>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</si>
  <si>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</si>
  <si>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</si>
  <si>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</si>
  <si>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</si>
  <si>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</si>
  <si>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</si>
  <si>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</si>
  <si>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</si>
  <si>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</si>
  <si>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</si>
  <si>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</si>
  <si>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</si>
  <si>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</si>
  <si>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</si>
  <si>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</si>
  <si>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</si>
  <si>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</si>
  <si>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</si>
  <si>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</si>
  <si>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</si>
  <si>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</si>
  <si>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</si>
  <si>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</si>
  <si>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</si>
  <si>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</si>
  <si>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</si>
  <si>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</si>
  <si>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</si>
  <si>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</si>
  <si>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</si>
  <si>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</si>
  <si>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</si>
  <si>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</si>
  <si>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</si>
  <si>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</si>
  <si>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</si>
  <si>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</si>
  <si>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</si>
  <si>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</si>
  <si>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</si>
  <si>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</si>
  <si>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</si>
  <si>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</si>
  <si>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</si>
  <si>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</si>
  <si>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</si>
  <si>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</si>
  <si>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</si>
  <si>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</si>
  <si>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</si>
  <si>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</si>
  <si>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</si>
  <si>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</si>
  <si>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</si>
  <si>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</si>
  <si>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</si>
  <si>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</si>
  <si>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</si>
  <si>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</si>
  <si>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</si>
  <si>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</si>
  <si>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</si>
  <si>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</si>
  <si>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</si>
  <si>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</si>
  <si>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</si>
  <si>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</si>
  <si>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</si>
  <si>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</si>
  <si>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</si>
  <si>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</si>
  <si>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</si>
  <si>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</si>
  <si>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</si>
  <si>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</si>
  <si>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</si>
  <si>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</si>
  <si>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</si>
  <si>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</si>
  <si>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</si>
  <si>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</si>
  <si>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</si>
  <si>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</si>
  <si>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</si>
  <si>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</si>
  <si>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</si>
  <si>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</si>
  <si>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</si>
  <si>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</si>
  <si>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</si>
  <si>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</si>
  <si>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</si>
  <si>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</si>
  <si>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</si>
  <si>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</si>
  <si>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</si>
  <si>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</si>
  <si>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</si>
  <si>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</si>
  <si>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</si>
  <si>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</si>
  <si>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</si>
  <si>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</si>
  <si>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</si>
  <si>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</si>
  <si>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</si>
  <si>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</si>
  <si>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</si>
  <si>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</si>
  <si>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</si>
  <si>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</si>
  <si>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</si>
  <si>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</si>
  <si>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</si>
  <si>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</si>
  <si>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</si>
  <si>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</si>
  <si>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</si>
  <si>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</si>
  <si>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</si>
  <si>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</si>
  <si>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</si>
  <si>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</si>
  <si>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</si>
  <si>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</si>
  <si>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</si>
  <si>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</si>
  <si>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</si>
  <si>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14/11/18 - VENCIMENTO 23/11/18</t>
  </si>
  <si>
    <t>7.3. Revisão de Remuneração pelo Transporte Coletivo ¹</t>
  </si>
  <si>
    <t>¹ Rede da madrugada ago/18.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</si>
</sst>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608095</v>
      </c>
      <c r="C7" s="9">
        <f t="shared" si="0"/>
        <v>774675</v>
      </c>
      <c r="D7" s="9">
        <f t="shared" si="0"/>
        <v>807891</v>
      </c>
      <c r="E7" s="9">
        <f t="shared" si="0"/>
        <v>529979</v>
      </c>
      <c r="F7" s="9">
        <f t="shared" si="0"/>
        <v>452348</v>
      </c>
      <c r="G7" s="9">
        <f t="shared" si="0"/>
        <v>1171861</v>
      </c>
      <c r="H7" s="9">
        <f t="shared" si="0"/>
        <v>538069</v>
      </c>
      <c r="I7" s="9">
        <f t="shared" si="0"/>
        <v>125653</v>
      </c>
      <c r="J7" s="9">
        <f t="shared" si="0"/>
        <v>325997</v>
      </c>
      <c r="K7" s="9">
        <f t="shared" si="0"/>
        <v>270785</v>
      </c>
      <c r="L7" s="9">
        <f t="shared" si="0"/>
        <v>5605353</v>
      </c>
      <c r="M7" s="49"/>
    </row>
    <row r="8" spans="1:12" ht="17.25" customHeight="1">
      <c r="A8" s="10" t="s">
        <v>38</v>
      </c>
      <c r="B8" s="11">
        <f>B9+B12+B16</f>
        <v>295085</v>
      </c>
      <c r="C8" s="11">
        <f aca="true" t="shared" si="1" ref="C8:K8">C9+C12+C16</f>
        <v>388263</v>
      </c>
      <c r="D8" s="11">
        <f t="shared" si="1"/>
        <v>373830</v>
      </c>
      <c r="E8" s="11">
        <f t="shared" si="1"/>
        <v>267224</v>
      </c>
      <c r="F8" s="11">
        <f t="shared" si="1"/>
        <v>206923</v>
      </c>
      <c r="G8" s="11">
        <f t="shared" si="1"/>
        <v>568931</v>
      </c>
      <c r="H8" s="11">
        <f t="shared" si="1"/>
        <v>284924</v>
      </c>
      <c r="I8" s="11">
        <f t="shared" si="1"/>
        <v>56527</v>
      </c>
      <c r="J8" s="11">
        <f t="shared" si="1"/>
        <v>150329</v>
      </c>
      <c r="K8" s="11">
        <f t="shared" si="1"/>
        <v>136255</v>
      </c>
      <c r="L8" s="11">
        <f aca="true" t="shared" si="2" ref="L8:L29">SUM(B8:K8)</f>
        <v>2728291</v>
      </c>
    </row>
    <row r="9" spans="1:12" ht="17.25" customHeight="1">
      <c r="A9" s="15" t="s">
        <v>16</v>
      </c>
      <c r="B9" s="13">
        <f>+B10+B11</f>
        <v>34580</v>
      </c>
      <c r="C9" s="13">
        <f aca="true" t="shared" si="3" ref="C9:K9">+C10+C11</f>
        <v>49444</v>
      </c>
      <c r="D9" s="13">
        <f t="shared" si="3"/>
        <v>42647</v>
      </c>
      <c r="E9" s="13">
        <f t="shared" si="3"/>
        <v>31807</v>
      </c>
      <c r="F9" s="13">
        <f t="shared" si="3"/>
        <v>19389</v>
      </c>
      <c r="G9" s="13">
        <f t="shared" si="3"/>
        <v>43436</v>
      </c>
      <c r="H9" s="13">
        <f t="shared" si="3"/>
        <v>41486</v>
      </c>
      <c r="I9" s="13">
        <f t="shared" si="3"/>
        <v>7732</v>
      </c>
      <c r="J9" s="13">
        <f t="shared" si="3"/>
        <v>15687</v>
      </c>
      <c r="K9" s="13">
        <f t="shared" si="3"/>
        <v>14670</v>
      </c>
      <c r="L9" s="11">
        <f t="shared" si="2"/>
        <v>300878</v>
      </c>
    </row>
    <row r="10" spans="1:12" ht="17.25" customHeight="1">
      <c r="A10" s="29" t="s">
        <v>17</v>
      </c>
      <c r="B10" s="13">
        <v>34580</v>
      </c>
      <c r="C10" s="13">
        <v>49444</v>
      </c>
      <c r="D10" s="13">
        <v>42647</v>
      </c>
      <c r="E10" s="13">
        <v>31807</v>
      </c>
      <c r="F10" s="13">
        <v>19389</v>
      </c>
      <c r="G10" s="13">
        <v>43436</v>
      </c>
      <c r="H10" s="13">
        <v>41486</v>
      </c>
      <c r="I10" s="13">
        <v>7732</v>
      </c>
      <c r="J10" s="13">
        <v>15687</v>
      </c>
      <c r="K10" s="13">
        <v>14670</v>
      </c>
      <c r="L10" s="11">
        <f t="shared" si="2"/>
        <v>300878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248634</v>
      </c>
      <c r="C12" s="17">
        <f t="shared" si="4"/>
        <v>322929</v>
      </c>
      <c r="D12" s="17">
        <f t="shared" si="4"/>
        <v>316945</v>
      </c>
      <c r="E12" s="17">
        <f t="shared" si="4"/>
        <v>224927</v>
      </c>
      <c r="F12" s="17">
        <f t="shared" si="4"/>
        <v>176665</v>
      </c>
      <c r="G12" s="17">
        <f t="shared" si="4"/>
        <v>497139</v>
      </c>
      <c r="H12" s="17">
        <f t="shared" si="4"/>
        <v>232049</v>
      </c>
      <c r="I12" s="17">
        <f t="shared" si="4"/>
        <v>46261</v>
      </c>
      <c r="J12" s="17">
        <f t="shared" si="4"/>
        <v>128396</v>
      </c>
      <c r="K12" s="17">
        <f t="shared" si="4"/>
        <v>115643</v>
      </c>
      <c r="L12" s="11">
        <f t="shared" si="2"/>
        <v>2309588</v>
      </c>
    </row>
    <row r="13" spans="1:14" s="67" customFormat="1" ht="17.25" customHeight="1">
      <c r="A13" s="74" t="s">
        <v>19</v>
      </c>
      <c r="B13" s="75">
        <v>112719</v>
      </c>
      <c r="C13" s="75">
        <v>154319</v>
      </c>
      <c r="D13" s="75">
        <v>157427</v>
      </c>
      <c r="E13" s="75">
        <v>106893</v>
      </c>
      <c r="F13" s="75">
        <v>85812</v>
      </c>
      <c r="G13" s="75">
        <v>223670</v>
      </c>
      <c r="H13" s="75">
        <v>100180</v>
      </c>
      <c r="I13" s="75">
        <v>24010</v>
      </c>
      <c r="J13" s="75">
        <v>64162</v>
      </c>
      <c r="K13" s="75">
        <v>52624</v>
      </c>
      <c r="L13" s="76">
        <f t="shared" si="2"/>
        <v>1081816</v>
      </c>
      <c r="M13" s="77"/>
      <c r="N13" s="78"/>
    </row>
    <row r="14" spans="1:13" s="67" customFormat="1" ht="17.25" customHeight="1">
      <c r="A14" s="74" t="s">
        <v>20</v>
      </c>
      <c r="B14" s="75">
        <v>117243</v>
      </c>
      <c r="C14" s="75">
        <v>141468</v>
      </c>
      <c r="D14" s="75">
        <v>139337</v>
      </c>
      <c r="E14" s="75">
        <v>100832</v>
      </c>
      <c r="F14" s="75">
        <v>80313</v>
      </c>
      <c r="G14" s="75">
        <v>243476</v>
      </c>
      <c r="H14" s="75">
        <v>107843</v>
      </c>
      <c r="I14" s="75">
        <v>17869</v>
      </c>
      <c r="J14" s="75">
        <v>57133</v>
      </c>
      <c r="K14" s="75">
        <v>55837</v>
      </c>
      <c r="L14" s="76">
        <f t="shared" si="2"/>
        <v>1061351</v>
      </c>
      <c r="M14" s="77"/>
    </row>
    <row r="15" spans="1:12" ht="17.25" customHeight="1">
      <c r="A15" s="14" t="s">
        <v>21</v>
      </c>
      <c r="B15" s="13">
        <v>18672</v>
      </c>
      <c r="C15" s="13">
        <v>27142</v>
      </c>
      <c r="D15" s="13">
        <v>20181</v>
      </c>
      <c r="E15" s="13">
        <v>17202</v>
      </c>
      <c r="F15" s="13">
        <v>10540</v>
      </c>
      <c r="G15" s="13">
        <v>29993</v>
      </c>
      <c r="H15" s="13">
        <v>24026</v>
      </c>
      <c r="I15" s="13">
        <v>4382</v>
      </c>
      <c r="J15" s="13">
        <v>7101</v>
      </c>
      <c r="K15" s="13">
        <v>7182</v>
      </c>
      <c r="L15" s="11">
        <f t="shared" si="2"/>
        <v>166421</v>
      </c>
    </row>
    <row r="16" spans="1:12" ht="17.25" customHeight="1">
      <c r="A16" s="15" t="s">
        <v>34</v>
      </c>
      <c r="B16" s="13">
        <f>B17+B18+B19</f>
        <v>11871</v>
      </c>
      <c r="C16" s="13">
        <f aca="true" t="shared" si="5" ref="C16:K16">C17+C18+C19</f>
        <v>15890</v>
      </c>
      <c r="D16" s="13">
        <f t="shared" si="5"/>
        <v>14238</v>
      </c>
      <c r="E16" s="13">
        <f t="shared" si="5"/>
        <v>10490</v>
      </c>
      <c r="F16" s="13">
        <f t="shared" si="5"/>
        <v>10869</v>
      </c>
      <c r="G16" s="13">
        <f t="shared" si="5"/>
        <v>28356</v>
      </c>
      <c r="H16" s="13">
        <f t="shared" si="5"/>
        <v>11389</v>
      </c>
      <c r="I16" s="13">
        <f t="shared" si="5"/>
        <v>2534</v>
      </c>
      <c r="J16" s="13">
        <f t="shared" si="5"/>
        <v>6246</v>
      </c>
      <c r="K16" s="13">
        <f t="shared" si="5"/>
        <v>5942</v>
      </c>
      <c r="L16" s="11">
        <f t="shared" si="2"/>
        <v>117825</v>
      </c>
    </row>
    <row r="17" spans="1:12" ht="17.25" customHeight="1">
      <c r="A17" s="14" t="s">
        <v>35</v>
      </c>
      <c r="B17" s="13">
        <v>11847</v>
      </c>
      <c r="C17" s="13">
        <v>15867</v>
      </c>
      <c r="D17" s="13">
        <v>14216</v>
      </c>
      <c r="E17" s="13">
        <v>10469</v>
      </c>
      <c r="F17" s="13">
        <v>10858</v>
      </c>
      <c r="G17" s="13">
        <v>28318</v>
      </c>
      <c r="H17" s="13">
        <v>11363</v>
      </c>
      <c r="I17" s="13">
        <v>2524</v>
      </c>
      <c r="J17" s="13">
        <v>6240</v>
      </c>
      <c r="K17" s="13">
        <v>5931</v>
      </c>
      <c r="L17" s="11">
        <f t="shared" si="2"/>
        <v>117633</v>
      </c>
    </row>
    <row r="18" spans="1:12" ht="17.25" customHeight="1">
      <c r="A18" s="14" t="s">
        <v>36</v>
      </c>
      <c r="B18" s="13">
        <v>18</v>
      </c>
      <c r="C18" s="13">
        <v>21</v>
      </c>
      <c r="D18" s="13">
        <v>15</v>
      </c>
      <c r="E18" s="13">
        <v>16</v>
      </c>
      <c r="F18" s="13">
        <v>9</v>
      </c>
      <c r="G18" s="13">
        <v>25</v>
      </c>
      <c r="H18" s="13">
        <v>19</v>
      </c>
      <c r="I18" s="13">
        <v>4</v>
      </c>
      <c r="J18" s="13">
        <v>2</v>
      </c>
      <c r="K18" s="13">
        <v>8</v>
      </c>
      <c r="L18" s="11">
        <f t="shared" si="2"/>
        <v>137</v>
      </c>
    </row>
    <row r="19" spans="1:12" ht="17.25" customHeight="1">
      <c r="A19" s="14" t="s">
        <v>37</v>
      </c>
      <c r="B19" s="13">
        <v>6</v>
      </c>
      <c r="C19" s="13">
        <v>2</v>
      </c>
      <c r="D19" s="13">
        <v>7</v>
      </c>
      <c r="E19" s="13">
        <v>5</v>
      </c>
      <c r="F19" s="13">
        <v>2</v>
      </c>
      <c r="G19" s="13">
        <v>13</v>
      </c>
      <c r="H19" s="13">
        <v>7</v>
      </c>
      <c r="I19" s="13">
        <v>6</v>
      </c>
      <c r="J19" s="13">
        <v>4</v>
      </c>
      <c r="K19" s="13">
        <v>3</v>
      </c>
      <c r="L19" s="11">
        <f t="shared" si="2"/>
        <v>55</v>
      </c>
    </row>
    <row r="20" spans="1:12" ht="17.25" customHeight="1">
      <c r="A20" s="16" t="s">
        <v>22</v>
      </c>
      <c r="B20" s="11">
        <f>+B21+B22+B23</f>
        <v>176273</v>
      </c>
      <c r="C20" s="11">
        <f aca="true" t="shared" si="6" ref="C20:K20">+C21+C22+C23</f>
        <v>194984</v>
      </c>
      <c r="D20" s="11">
        <f t="shared" si="6"/>
        <v>220942</v>
      </c>
      <c r="E20" s="11">
        <f t="shared" si="6"/>
        <v>135708</v>
      </c>
      <c r="F20" s="11">
        <f t="shared" si="6"/>
        <v>146967</v>
      </c>
      <c r="G20" s="11">
        <f t="shared" si="6"/>
        <v>402771</v>
      </c>
      <c r="H20" s="11">
        <f t="shared" si="6"/>
        <v>139906</v>
      </c>
      <c r="I20" s="11">
        <f t="shared" si="6"/>
        <v>34865</v>
      </c>
      <c r="J20" s="11">
        <f t="shared" si="6"/>
        <v>84228</v>
      </c>
      <c r="K20" s="11">
        <f t="shared" si="6"/>
        <v>73233</v>
      </c>
      <c r="L20" s="11">
        <f t="shared" si="2"/>
        <v>1609877</v>
      </c>
    </row>
    <row r="21" spans="1:13" s="67" customFormat="1" ht="17.25" customHeight="1">
      <c r="A21" s="60" t="s">
        <v>23</v>
      </c>
      <c r="B21" s="75">
        <v>89833</v>
      </c>
      <c r="C21" s="75">
        <v>108697</v>
      </c>
      <c r="D21" s="75">
        <v>126375</v>
      </c>
      <c r="E21" s="75">
        <v>74232</v>
      </c>
      <c r="F21" s="75">
        <v>81034</v>
      </c>
      <c r="G21" s="75">
        <v>202704</v>
      </c>
      <c r="H21" s="75">
        <v>74102</v>
      </c>
      <c r="I21" s="75">
        <v>20586</v>
      </c>
      <c r="J21" s="75">
        <v>47079</v>
      </c>
      <c r="K21" s="75">
        <v>37583</v>
      </c>
      <c r="L21" s="76">
        <f t="shared" si="2"/>
        <v>862225</v>
      </c>
      <c r="M21" s="77"/>
    </row>
    <row r="22" spans="1:13" s="67" customFormat="1" ht="17.25" customHeight="1">
      <c r="A22" s="60" t="s">
        <v>24</v>
      </c>
      <c r="B22" s="75">
        <v>77668</v>
      </c>
      <c r="C22" s="75">
        <v>76346</v>
      </c>
      <c r="D22" s="75">
        <v>85256</v>
      </c>
      <c r="E22" s="75">
        <v>55525</v>
      </c>
      <c r="F22" s="75">
        <v>60447</v>
      </c>
      <c r="G22" s="75">
        <v>184116</v>
      </c>
      <c r="H22" s="75">
        <v>57262</v>
      </c>
      <c r="I22" s="75">
        <v>12453</v>
      </c>
      <c r="J22" s="75">
        <v>33865</v>
      </c>
      <c r="K22" s="75">
        <v>32686</v>
      </c>
      <c r="L22" s="76">
        <f t="shared" si="2"/>
        <v>675624</v>
      </c>
      <c r="M22" s="77"/>
    </row>
    <row r="23" spans="1:12" ht="17.25" customHeight="1">
      <c r="A23" s="12" t="s">
        <v>25</v>
      </c>
      <c r="B23" s="13">
        <v>8772</v>
      </c>
      <c r="C23" s="13">
        <v>9941</v>
      </c>
      <c r="D23" s="13">
        <v>9311</v>
      </c>
      <c r="E23" s="13">
        <v>5951</v>
      </c>
      <c r="F23" s="13">
        <v>5486</v>
      </c>
      <c r="G23" s="13">
        <v>15951</v>
      </c>
      <c r="H23" s="13">
        <v>8542</v>
      </c>
      <c r="I23" s="13">
        <v>1826</v>
      </c>
      <c r="J23" s="13">
        <v>3284</v>
      </c>
      <c r="K23" s="13">
        <v>2964</v>
      </c>
      <c r="L23" s="11">
        <f t="shared" si="2"/>
        <v>72028</v>
      </c>
    </row>
    <row r="24" spans="1:13" ht="17.25" customHeight="1">
      <c r="A24" s="16" t="s">
        <v>26</v>
      </c>
      <c r="B24" s="13">
        <f>+B25+B26</f>
        <v>136737</v>
      </c>
      <c r="C24" s="13">
        <f aca="true" t="shared" si="7" ref="C24:K24">+C25+C26</f>
        <v>191428</v>
      </c>
      <c r="D24" s="13">
        <f t="shared" si="7"/>
        <v>213119</v>
      </c>
      <c r="E24" s="13">
        <f t="shared" si="7"/>
        <v>127047</v>
      </c>
      <c r="F24" s="13">
        <f t="shared" si="7"/>
        <v>98458</v>
      </c>
      <c r="G24" s="13">
        <f t="shared" si="7"/>
        <v>200159</v>
      </c>
      <c r="H24" s="13">
        <f t="shared" si="7"/>
        <v>106177</v>
      </c>
      <c r="I24" s="13">
        <f t="shared" si="7"/>
        <v>34261</v>
      </c>
      <c r="J24" s="13">
        <f t="shared" si="7"/>
        <v>91440</v>
      </c>
      <c r="K24" s="13">
        <f t="shared" si="7"/>
        <v>61297</v>
      </c>
      <c r="L24" s="11">
        <f t="shared" si="2"/>
        <v>1260123</v>
      </c>
      <c r="M24" s="50"/>
    </row>
    <row r="25" spans="1:13" ht="17.25" customHeight="1">
      <c r="A25" s="12" t="s">
        <v>39</v>
      </c>
      <c r="B25" s="13">
        <v>79122</v>
      </c>
      <c r="C25" s="13">
        <v>114722</v>
      </c>
      <c r="D25" s="13">
        <v>129867</v>
      </c>
      <c r="E25" s="13">
        <v>78993</v>
      </c>
      <c r="F25" s="13">
        <v>57376</v>
      </c>
      <c r="G25" s="13">
        <v>121241</v>
      </c>
      <c r="H25" s="13">
        <v>63735</v>
      </c>
      <c r="I25" s="13">
        <v>23021</v>
      </c>
      <c r="J25" s="13">
        <v>53479</v>
      </c>
      <c r="K25" s="13">
        <v>35444</v>
      </c>
      <c r="L25" s="11">
        <f t="shared" si="2"/>
        <v>757000</v>
      </c>
      <c r="M25" s="49"/>
    </row>
    <row r="26" spans="1:13" ht="17.25" customHeight="1">
      <c r="A26" s="12" t="s">
        <v>40</v>
      </c>
      <c r="B26" s="13">
        <v>57615</v>
      </c>
      <c r="C26" s="13">
        <v>76706</v>
      </c>
      <c r="D26" s="13">
        <v>83252</v>
      </c>
      <c r="E26" s="13">
        <v>48054</v>
      </c>
      <c r="F26" s="13">
        <v>41082</v>
      </c>
      <c r="G26" s="13">
        <v>78918</v>
      </c>
      <c r="H26" s="13">
        <v>42442</v>
      </c>
      <c r="I26" s="13">
        <v>11240</v>
      </c>
      <c r="J26" s="13">
        <v>37961</v>
      </c>
      <c r="K26" s="13">
        <v>25853</v>
      </c>
      <c r="L26" s="11">
        <f t="shared" si="2"/>
        <v>503123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7062</v>
      </c>
      <c r="I27" s="11">
        <v>0</v>
      </c>
      <c r="J27" s="11">
        <v>0</v>
      </c>
      <c r="K27" s="11">
        <v>0</v>
      </c>
      <c r="L27" s="11">
        <f t="shared" si="2"/>
        <v>7062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76</v>
      </c>
      <c r="L29" s="11">
        <f t="shared" si="2"/>
        <v>76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12175.62</v>
      </c>
      <c r="I37" s="19">
        <v>0</v>
      </c>
      <c r="J37" s="19">
        <v>0</v>
      </c>
      <c r="K37" s="19">
        <v>0</v>
      </c>
      <c r="L37" s="23">
        <f>SUM(B37:K37)</f>
        <v>12175.62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1983119.53</v>
      </c>
      <c r="C49" s="22">
        <f aca="true" t="shared" si="11" ref="C49:H49">+C50+C62</f>
        <v>2827496.2700000005</v>
      </c>
      <c r="D49" s="22">
        <f t="shared" si="11"/>
        <v>3242425.9499999997</v>
      </c>
      <c r="E49" s="22">
        <f t="shared" si="11"/>
        <v>1860059.44</v>
      </c>
      <c r="F49" s="22">
        <f t="shared" si="11"/>
        <v>1620819.39</v>
      </c>
      <c r="G49" s="22">
        <f t="shared" si="11"/>
        <v>3418918.2</v>
      </c>
      <c r="H49" s="22">
        <f t="shared" si="11"/>
        <v>1814556.5300000003</v>
      </c>
      <c r="I49" s="22">
        <f>+I50+I62</f>
        <v>654363.13</v>
      </c>
      <c r="J49" s="22">
        <f>+J50+J62</f>
        <v>1116724.5300000003</v>
      </c>
      <c r="K49" s="22">
        <f>+K50+K62</f>
        <v>877456.47</v>
      </c>
      <c r="L49" s="22">
        <f aca="true" t="shared" si="12" ref="L49:L62">SUM(B49:K49)</f>
        <v>19415939.44</v>
      </c>
    </row>
    <row r="50" spans="1:12" ht="17.25" customHeight="1">
      <c r="A50" s="16" t="s">
        <v>60</v>
      </c>
      <c r="B50" s="23">
        <f>SUM(B51:B61)</f>
        <v>1966263.69</v>
      </c>
      <c r="C50" s="23">
        <f aca="true" t="shared" si="13" ref="C50:K50">SUM(C51:C61)</f>
        <v>2804148.0700000003</v>
      </c>
      <c r="D50" s="23">
        <f t="shared" si="13"/>
        <v>3222589.63</v>
      </c>
      <c r="E50" s="23">
        <f t="shared" si="13"/>
        <v>1836619.06</v>
      </c>
      <c r="F50" s="23">
        <f t="shared" si="13"/>
        <v>1607413.3699999999</v>
      </c>
      <c r="G50" s="23">
        <f t="shared" si="13"/>
        <v>3397374</v>
      </c>
      <c r="H50" s="23">
        <f t="shared" si="13"/>
        <v>1798411.2000000002</v>
      </c>
      <c r="I50" s="23">
        <f t="shared" si="13"/>
        <v>654363.13</v>
      </c>
      <c r="J50" s="23">
        <f t="shared" si="13"/>
        <v>1102756.9600000002</v>
      </c>
      <c r="K50" s="23">
        <f t="shared" si="13"/>
        <v>877456.47</v>
      </c>
      <c r="L50" s="23">
        <f t="shared" si="12"/>
        <v>19267395.58</v>
      </c>
    </row>
    <row r="51" spans="1:12" ht="17.25" customHeight="1">
      <c r="A51" s="34" t="s">
        <v>61</v>
      </c>
      <c r="B51" s="23">
        <f aca="true" t="shared" si="14" ref="B51:H51">ROUND(B32*B7,2)</f>
        <v>1916897.87</v>
      </c>
      <c r="C51" s="23">
        <f t="shared" si="14"/>
        <v>2732511.13</v>
      </c>
      <c r="D51" s="23">
        <f t="shared" si="14"/>
        <v>3138898.9</v>
      </c>
      <c r="E51" s="23">
        <f t="shared" si="14"/>
        <v>1789951.07</v>
      </c>
      <c r="F51" s="23">
        <f t="shared" si="14"/>
        <v>1544542.25</v>
      </c>
      <c r="G51" s="23">
        <f t="shared" si="14"/>
        <v>3305116.76</v>
      </c>
      <c r="H51" s="23">
        <f t="shared" si="14"/>
        <v>1740061.34</v>
      </c>
      <c r="I51" s="23">
        <f>ROUND(I32*I7,2)</f>
        <v>654363.13</v>
      </c>
      <c r="J51" s="23">
        <f>ROUND(J32*J7,2)</f>
        <v>1073182.12</v>
      </c>
      <c r="K51" s="23">
        <f>ROUND(K32*K7,2)</f>
        <v>871629.84</v>
      </c>
      <c r="L51" s="23">
        <f t="shared" si="12"/>
        <v>18767154.41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12175.62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12175.62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-209701.81</v>
      </c>
      <c r="C66" s="35">
        <f t="shared" si="15"/>
        <v>-225271.59</v>
      </c>
      <c r="D66" s="35">
        <f t="shared" si="15"/>
        <v>-213288.61</v>
      </c>
      <c r="E66" s="35">
        <f t="shared" si="15"/>
        <v>-238616.11</v>
      </c>
      <c r="F66" s="35">
        <f t="shared" si="15"/>
        <v>-185174.94</v>
      </c>
      <c r="G66" s="35">
        <f t="shared" si="15"/>
        <v>-297181.65</v>
      </c>
      <c r="H66" s="35">
        <f t="shared" si="15"/>
        <v>-180732.46000000002</v>
      </c>
      <c r="I66" s="35">
        <f t="shared" si="15"/>
        <v>-143316</v>
      </c>
      <c r="J66" s="35">
        <f t="shared" si="15"/>
        <v>-72304.08</v>
      </c>
      <c r="K66" s="35">
        <f t="shared" si="15"/>
        <v>-66730.62</v>
      </c>
      <c r="L66" s="35">
        <f aca="true" t="shared" si="16" ref="L66:L116">SUM(B66:K66)</f>
        <v>-1832317.87</v>
      </c>
    </row>
    <row r="67" spans="1:12" ht="18.75" customHeight="1">
      <c r="A67" s="16" t="s">
        <v>73</v>
      </c>
      <c r="B67" s="35">
        <f aca="true" t="shared" si="17" ref="B67:K67">B68+B69+B70+B71+B72+B73</f>
        <v>-194641.56</v>
      </c>
      <c r="C67" s="35">
        <f t="shared" si="17"/>
        <v>-203575.55</v>
      </c>
      <c r="D67" s="35">
        <f t="shared" si="17"/>
        <v>-194532.35</v>
      </c>
      <c r="E67" s="35">
        <f t="shared" si="17"/>
        <v>-226656.38</v>
      </c>
      <c r="F67" s="35">
        <f t="shared" si="17"/>
        <v>-171732</v>
      </c>
      <c r="G67" s="35">
        <f t="shared" si="17"/>
        <v>-264708.63</v>
      </c>
      <c r="H67" s="35">
        <f t="shared" si="17"/>
        <v>-165944</v>
      </c>
      <c r="I67" s="35">
        <f t="shared" si="17"/>
        <v>-30928</v>
      </c>
      <c r="J67" s="35">
        <f t="shared" si="17"/>
        <v>-62748</v>
      </c>
      <c r="K67" s="35">
        <f t="shared" si="17"/>
        <v>-58984</v>
      </c>
      <c r="L67" s="35">
        <f t="shared" si="16"/>
        <v>-1574450.47</v>
      </c>
    </row>
    <row r="68" spans="1:13" s="67" customFormat="1" ht="18.75" customHeight="1">
      <c r="A68" s="60" t="s">
        <v>143</v>
      </c>
      <c r="B68" s="63">
        <f>-ROUND(B9*$D$3,2)</f>
        <v>-138320</v>
      </c>
      <c r="C68" s="63">
        <f aca="true" t="shared" si="18" ref="C68:J68">-ROUND(C9*$D$3,2)</f>
        <v>-197776</v>
      </c>
      <c r="D68" s="63">
        <f t="shared" si="18"/>
        <v>-170588</v>
      </c>
      <c r="E68" s="63">
        <f t="shared" si="18"/>
        <v>-127228</v>
      </c>
      <c r="F68" s="63">
        <f t="shared" si="18"/>
        <v>-77556</v>
      </c>
      <c r="G68" s="63">
        <f t="shared" si="18"/>
        <v>-173744</v>
      </c>
      <c r="H68" s="63">
        <f t="shared" si="18"/>
        <v>-165944</v>
      </c>
      <c r="I68" s="63">
        <f t="shared" si="18"/>
        <v>-30928</v>
      </c>
      <c r="J68" s="63">
        <f t="shared" si="18"/>
        <v>-62748</v>
      </c>
      <c r="K68" s="63">
        <f>-ROUND((K9+K29)*$D$3,2)</f>
        <v>-58984</v>
      </c>
      <c r="L68" s="63">
        <f t="shared" si="16"/>
        <v>-1203816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-520</v>
      </c>
      <c r="C70" s="35">
        <v>-352</v>
      </c>
      <c r="D70" s="35">
        <v>-236</v>
      </c>
      <c r="E70" s="35">
        <v>-436</v>
      </c>
      <c r="F70" s="35">
        <v>-412</v>
      </c>
      <c r="G70" s="35">
        <v>-248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-2204</v>
      </c>
    </row>
    <row r="71" spans="1:12" ht="18.75" customHeight="1">
      <c r="A71" s="12" t="s">
        <v>76</v>
      </c>
      <c r="B71" s="35">
        <v>-2056</v>
      </c>
      <c r="C71" s="35">
        <v>-896</v>
      </c>
      <c r="D71" s="35">
        <v>-728</v>
      </c>
      <c r="E71" s="35">
        <v>-1400</v>
      </c>
      <c r="F71" s="35">
        <v>-728</v>
      </c>
      <c r="G71" s="35">
        <v>-308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-6116</v>
      </c>
    </row>
    <row r="72" spans="1:12" ht="18.75" customHeight="1">
      <c r="A72" s="12" t="s">
        <v>77</v>
      </c>
      <c r="B72" s="35">
        <v>-53745.56</v>
      </c>
      <c r="C72" s="35">
        <v>-4551.55</v>
      </c>
      <c r="D72" s="35">
        <v>-22980.35</v>
      </c>
      <c r="E72" s="35">
        <v>-97592.38</v>
      </c>
      <c r="F72" s="35">
        <v>-93036</v>
      </c>
      <c r="G72" s="35">
        <v>-90408.63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-362314.47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-13672.63</v>
      </c>
      <c r="G74" s="35">
        <f t="shared" si="19"/>
        <v>-34321.58</v>
      </c>
      <c r="H74" s="63">
        <f t="shared" si="19"/>
        <v>-15826.32</v>
      </c>
      <c r="I74" s="35">
        <f t="shared" si="19"/>
        <v>-112527.15</v>
      </c>
      <c r="J74" s="63">
        <f t="shared" si="19"/>
        <v>-11470</v>
      </c>
      <c r="K74" s="63">
        <f t="shared" si="19"/>
        <v>-7931.22</v>
      </c>
      <c r="L74" s="63">
        <f t="shared" si="16"/>
        <v>-273638.05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63">
        <v>978.17</v>
      </c>
      <c r="C111" s="63">
        <v>1606.62</v>
      </c>
      <c r="D111" s="63">
        <v>4357.07</v>
      </c>
      <c r="E111" s="63">
        <v>3475.01</v>
      </c>
      <c r="F111" s="63">
        <v>229.69</v>
      </c>
      <c r="G111" s="63">
        <v>1848.56</v>
      </c>
      <c r="H111" s="63">
        <v>1037.86</v>
      </c>
      <c r="I111" s="63">
        <v>139.15</v>
      </c>
      <c r="J111" s="63">
        <v>1913.92</v>
      </c>
      <c r="K111" s="63">
        <v>184.6</v>
      </c>
      <c r="L111" s="63">
        <f t="shared" si="16"/>
        <v>15770.65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1773417.72</v>
      </c>
      <c r="C114" s="24">
        <f t="shared" si="20"/>
        <v>2602224.6800000006</v>
      </c>
      <c r="D114" s="24">
        <f t="shared" si="20"/>
        <v>3029137.3399999994</v>
      </c>
      <c r="E114" s="24">
        <f t="shared" si="20"/>
        <v>1621443.33</v>
      </c>
      <c r="F114" s="24">
        <f t="shared" si="20"/>
        <v>1435644.45</v>
      </c>
      <c r="G114" s="24">
        <f t="shared" si="20"/>
        <v>3121736.5500000003</v>
      </c>
      <c r="H114" s="24">
        <f t="shared" si="20"/>
        <v>1633824.0700000003</v>
      </c>
      <c r="I114" s="24">
        <f>+I115+I116</f>
        <v>511047.13</v>
      </c>
      <c r="J114" s="24">
        <f>+J115+J116</f>
        <v>1044420.4500000002</v>
      </c>
      <c r="K114" s="24">
        <f>+K115+K116</f>
        <v>810725.85</v>
      </c>
      <c r="L114" s="45">
        <f t="shared" si="16"/>
        <v>17583621.570000004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1756561.88</v>
      </c>
      <c r="C115" s="24">
        <f t="shared" si="21"/>
        <v>2578876.4800000004</v>
      </c>
      <c r="D115" s="24">
        <f t="shared" si="21"/>
        <v>3009301.0199999996</v>
      </c>
      <c r="E115" s="24">
        <f t="shared" si="21"/>
        <v>1598002.9500000002</v>
      </c>
      <c r="F115" s="24">
        <f t="shared" si="21"/>
        <v>1422238.43</v>
      </c>
      <c r="G115" s="24">
        <f t="shared" si="21"/>
        <v>3100192.35</v>
      </c>
      <c r="H115" s="24">
        <f t="shared" si="21"/>
        <v>1617678.7400000002</v>
      </c>
      <c r="I115" s="24">
        <f t="shared" si="21"/>
        <v>511047.13</v>
      </c>
      <c r="J115" s="24">
        <f t="shared" si="21"/>
        <v>1030452.8800000002</v>
      </c>
      <c r="K115" s="24">
        <f t="shared" si="21"/>
        <v>810725.85</v>
      </c>
      <c r="L115" s="45">
        <f t="shared" si="16"/>
        <v>17435077.71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>
        <v>0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17583621.59</v>
      </c>
      <c r="M122" s="51"/>
    </row>
    <row r="123" spans="1:12" ht="18.75" customHeight="1">
      <c r="A123" s="26" t="s">
        <v>122</v>
      </c>
      <c r="B123" s="27">
        <v>226087.34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226087.34</v>
      </c>
    </row>
    <row r="124" spans="1:12" ht="18.75" customHeight="1">
      <c r="A124" s="26" t="s">
        <v>123</v>
      </c>
      <c r="B124" s="27">
        <v>1547330.38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1547330.38</v>
      </c>
    </row>
    <row r="125" spans="1:12" ht="18.75" customHeight="1">
      <c r="A125" s="26" t="s">
        <v>124</v>
      </c>
      <c r="B125" s="38">
        <v>0</v>
      </c>
      <c r="C125" s="27">
        <v>2602224.68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2602224.68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2818486.27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2818486.27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210651.07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210651.07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1605228.91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1605228.91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16214.43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16214.43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438459.85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438459.85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109708.95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109708.95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887475.65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887475.65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893176.97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893176.97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72653.14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72653.14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418749.27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418749.27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445505.07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445505.07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1291652.11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1291652.11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564905.14</v>
      </c>
      <c r="I139" s="38">
        <v>0</v>
      </c>
      <c r="J139" s="38">
        <v>0</v>
      </c>
      <c r="K139" s="38">
        <v>0</v>
      </c>
      <c r="L139" s="39">
        <f t="shared" si="23"/>
        <v>564905.14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1068918.93</v>
      </c>
      <c r="I140" s="38">
        <v>0</v>
      </c>
      <c r="J140" s="38">
        <v>0</v>
      </c>
      <c r="K140" s="38">
        <v>0</v>
      </c>
      <c r="L140" s="39">
        <f t="shared" si="23"/>
        <v>1068918.93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511047.13</v>
      </c>
      <c r="J141" s="38">
        <v>0</v>
      </c>
      <c r="K141" s="38">
        <v>0</v>
      </c>
      <c r="L141" s="39">
        <f t="shared" si="23"/>
        <v>511047.13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1044420.46</v>
      </c>
      <c r="K142" s="18">
        <v>0</v>
      </c>
      <c r="L142" s="39">
        <f t="shared" si="23"/>
        <v>1044420.46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810725.84</v>
      </c>
      <c r="L143" s="42">
        <f t="shared" si="23"/>
        <v>810725.84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1044420.4500000002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2018-11-22T18:03:30Z</dcterms:modified>
  <cp:category/>
  <cp:version/>
  <cp:contentType/>
  <cp:contentStatus/>
</cp:coreProperties>
</file>