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<sst xmlns="http://schemas.openxmlformats.org/spreadsheetml/2006/main" count="99" uniqueCount="97">
  <si>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</si>
  <si>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</si>
  <si>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</si>
  <si>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</si>
  <si>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</si>
  <si>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</si>
  <si>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</si>
  <si>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</si>
  <si>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</si>
  <si>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</si>
  <si>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</si>
  <si>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</si>
  <si>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</si>
  <si>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</si>
  <si>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</si>
  <si>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</si>
  <si>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</si>
  <si>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</si>
  <si>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</si>
  <si>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</si>
  <si>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</si>
  <si>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</si>
  <si>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</si>
  <si>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</si>
  <si>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</si>
  <si>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</si>
  <si>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</si>
  <si>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</si>
  <si>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</si>
  <si>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</si>
  <si>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</si>
  <si>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</si>
  <si>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</si>
  <si>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</si>
  <si>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</si>
  <si>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</si>
  <si>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</si>
  <si>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</si>
  <si>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</si>
  <si>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</si>
  <si>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</si>
  <si>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</si>
  <si>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</si>
  <si>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</si>
  <si>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</si>
  <si>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</si>
  <si>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</si>
  <si>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</si>
  <si>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</si>
  <si>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</si>
  <si>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</si>
  <si>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</si>
  <si>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</si>
  <si>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</si>
  <si>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</si>
  <si>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</si>
  <si>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</si>
  <si>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</si>
  <si>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</si>
  <si>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</si>
  <si>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</si>
  <si>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</si>
  <si>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</si>
  <si>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</si>
  <si>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</si>
  <si>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</si>
  <si>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</si>
  <si>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</si>
  <si>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</si>
  <si>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</si>
  <si>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</si>
  <si>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</si>
  <si>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</si>
  <si>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</si>
  <si>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</si>
  <si>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</si>
  <si>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</si>
  <si>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</si>
  <si>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</si>
  <si>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</si>
  <si>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</si>
  <si>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</si>
  <si>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</si>
  <si>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</si>
  <si>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</si>
  <si>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</si>
  <si>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</si>
  <si>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</si>
  <si>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</si>
  <si>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</si>
  <si>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</si>
  <si>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</si>
  <si>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</si>
  <si>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</si>
  <si>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</si>
  <si>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</si>
  <si>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28/12/18 - VENCIMENTO 08/01/19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</si>
</sst>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G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3" sqref="S33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398170</v>
      </c>
      <c r="C7" s="10">
        <f t="shared" si="0"/>
        <v>282130</v>
      </c>
      <c r="D7" s="10">
        <f t="shared" si="0"/>
        <v>309307</v>
      </c>
      <c r="E7" s="10">
        <f t="shared" si="0"/>
        <v>56175</v>
      </c>
      <c r="F7" s="10">
        <f t="shared" si="0"/>
        <v>263284</v>
      </c>
      <c r="G7" s="10">
        <f t="shared" si="0"/>
        <v>393766</v>
      </c>
      <c r="H7" s="10">
        <f t="shared" si="0"/>
        <v>265506</v>
      </c>
      <c r="I7" s="10">
        <f t="shared" si="0"/>
        <v>57851</v>
      </c>
      <c r="J7" s="10">
        <f t="shared" si="0"/>
        <v>338515</v>
      </c>
      <c r="K7" s="10">
        <f t="shared" si="0"/>
        <v>245594</v>
      </c>
      <c r="L7" s="10">
        <f t="shared" si="0"/>
        <v>312350</v>
      </c>
      <c r="M7" s="10">
        <f t="shared" si="0"/>
        <v>109273</v>
      </c>
      <c r="N7" s="10">
        <f t="shared" si="0"/>
        <v>76619</v>
      </c>
      <c r="O7" s="10">
        <f>+O8+O18+O22</f>
        <v>3108540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195428</v>
      </c>
      <c r="C8" s="12">
        <f t="shared" si="1"/>
        <v>146492</v>
      </c>
      <c r="D8" s="12">
        <f t="shared" si="1"/>
        <v>175127</v>
      </c>
      <c r="E8" s="12">
        <f t="shared" si="1"/>
        <v>28394</v>
      </c>
      <c r="F8" s="12">
        <f t="shared" si="1"/>
        <v>139388</v>
      </c>
      <c r="G8" s="12">
        <f t="shared" si="1"/>
        <v>209780</v>
      </c>
      <c r="H8" s="12">
        <f t="shared" si="1"/>
        <v>134385</v>
      </c>
      <c r="I8" s="12">
        <f t="shared" si="1"/>
        <v>29588</v>
      </c>
      <c r="J8" s="12">
        <f t="shared" si="1"/>
        <v>181507</v>
      </c>
      <c r="K8" s="12">
        <f t="shared" si="1"/>
        <v>129114</v>
      </c>
      <c r="L8" s="12">
        <f t="shared" si="1"/>
        <v>157908</v>
      </c>
      <c r="M8" s="12">
        <f t="shared" si="1"/>
        <v>60841</v>
      </c>
      <c r="N8" s="12">
        <f t="shared" si="1"/>
        <v>45581</v>
      </c>
      <c r="O8" s="12">
        <f>SUM(B8:N8)</f>
        <v>1633533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22087</v>
      </c>
      <c r="C9" s="14">
        <v>21285</v>
      </c>
      <c r="D9" s="14">
        <v>16661</v>
      </c>
      <c r="E9" s="14">
        <v>3206</v>
      </c>
      <c r="F9" s="14">
        <v>14078</v>
      </c>
      <c r="G9" s="14">
        <v>23374</v>
      </c>
      <c r="H9" s="14">
        <v>20047</v>
      </c>
      <c r="I9" s="14">
        <v>4038</v>
      </c>
      <c r="J9" s="14">
        <v>14248</v>
      </c>
      <c r="K9" s="14">
        <v>18010</v>
      </c>
      <c r="L9" s="14">
        <v>14736</v>
      </c>
      <c r="M9" s="14">
        <v>7836</v>
      </c>
      <c r="N9" s="14">
        <v>6266</v>
      </c>
      <c r="O9" s="12">
        <f aca="true" t="shared" si="2" ref="O9:O17">SUM(B9:N9)</f>
        <v>185872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166556</v>
      </c>
      <c r="C10" s="14">
        <f>C11+C12+C13</f>
        <v>120270</v>
      </c>
      <c r="D10" s="14">
        <f>D11+D12+D13</f>
        <v>153102</v>
      </c>
      <c r="E10" s="14">
        <f>E11+E12+E13</f>
        <v>24318</v>
      </c>
      <c r="F10" s="14">
        <f aca="true" t="shared" si="3" ref="F10:N10">F11+F12+F13</f>
        <v>120563</v>
      </c>
      <c r="G10" s="14">
        <f t="shared" si="3"/>
        <v>178940</v>
      </c>
      <c r="H10" s="14">
        <f>H11+H12+H13</f>
        <v>110077</v>
      </c>
      <c r="I10" s="14">
        <f>I11+I12+I13</f>
        <v>24567</v>
      </c>
      <c r="J10" s="14">
        <f>J11+J12+J13</f>
        <v>160706</v>
      </c>
      <c r="K10" s="14">
        <f>K11+K12+K13</f>
        <v>106640</v>
      </c>
      <c r="L10" s="14">
        <f>L11+L12+L13</f>
        <v>136975</v>
      </c>
      <c r="M10" s="14">
        <f t="shared" si="3"/>
        <v>51090</v>
      </c>
      <c r="N10" s="14">
        <f t="shared" si="3"/>
        <v>38085</v>
      </c>
      <c r="O10" s="12">
        <f t="shared" si="2"/>
        <v>1391889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86380</v>
      </c>
      <c r="C11" s="14">
        <v>62211</v>
      </c>
      <c r="D11" s="14">
        <v>77134</v>
      </c>
      <c r="E11" s="14">
        <v>12589</v>
      </c>
      <c r="F11" s="14">
        <v>60817</v>
      </c>
      <c r="G11" s="14">
        <v>90050</v>
      </c>
      <c r="H11" s="14">
        <v>57932</v>
      </c>
      <c r="I11" s="14">
        <v>12983</v>
      </c>
      <c r="J11" s="14">
        <v>83279</v>
      </c>
      <c r="K11" s="14">
        <v>54198</v>
      </c>
      <c r="L11" s="14">
        <v>68681</v>
      </c>
      <c r="M11" s="14">
        <v>24629</v>
      </c>
      <c r="N11" s="14">
        <v>17985</v>
      </c>
      <c r="O11" s="12">
        <f t="shared" si="2"/>
        <v>708868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77042</v>
      </c>
      <c r="C12" s="14">
        <v>54885</v>
      </c>
      <c r="D12" s="14">
        <v>73800</v>
      </c>
      <c r="E12" s="14">
        <v>11222</v>
      </c>
      <c r="F12" s="14">
        <v>57161</v>
      </c>
      <c r="G12" s="14">
        <v>84632</v>
      </c>
      <c r="H12" s="14">
        <v>50045</v>
      </c>
      <c r="I12" s="14">
        <v>11116</v>
      </c>
      <c r="J12" s="14">
        <v>74998</v>
      </c>
      <c r="K12" s="14">
        <v>50397</v>
      </c>
      <c r="L12" s="14">
        <v>65399</v>
      </c>
      <c r="M12" s="14">
        <v>25496</v>
      </c>
      <c r="N12" s="14">
        <v>19477</v>
      </c>
      <c r="O12" s="12">
        <f t="shared" si="2"/>
        <v>655670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3134</v>
      </c>
      <c r="C13" s="14">
        <v>3174</v>
      </c>
      <c r="D13" s="14">
        <v>2168</v>
      </c>
      <c r="E13" s="14">
        <v>507</v>
      </c>
      <c r="F13" s="14">
        <v>2585</v>
      </c>
      <c r="G13" s="14">
        <v>4258</v>
      </c>
      <c r="H13" s="14">
        <v>2100</v>
      </c>
      <c r="I13" s="14">
        <v>468</v>
      </c>
      <c r="J13" s="14">
        <v>2429</v>
      </c>
      <c r="K13" s="14">
        <v>2045</v>
      </c>
      <c r="L13" s="14">
        <v>2895</v>
      </c>
      <c r="M13" s="14">
        <v>965</v>
      </c>
      <c r="N13" s="14">
        <v>623</v>
      </c>
      <c r="O13" s="12">
        <f t="shared" si="2"/>
        <v>27351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6785</v>
      </c>
      <c r="C14" s="14">
        <f>C15+C16+C17</f>
        <v>4937</v>
      </c>
      <c r="D14" s="14">
        <f>D15+D16+D17</f>
        <v>5364</v>
      </c>
      <c r="E14" s="14">
        <f>E15+E16+E17</f>
        <v>870</v>
      </c>
      <c r="F14" s="14">
        <f aca="true" t="shared" si="4" ref="F14:N14">F15+F16+F17</f>
        <v>4747</v>
      </c>
      <c r="G14" s="14">
        <f t="shared" si="4"/>
        <v>7466</v>
      </c>
      <c r="H14" s="14">
        <f>H15+H16+H17</f>
        <v>4261</v>
      </c>
      <c r="I14" s="14">
        <f>I15+I16+I17</f>
        <v>983</v>
      </c>
      <c r="J14" s="14">
        <f>J15+J16+J17</f>
        <v>6553</v>
      </c>
      <c r="K14" s="14">
        <f>K15+K16+K17</f>
        <v>4464</v>
      </c>
      <c r="L14" s="14">
        <f>L15+L16+L17</f>
        <v>6197</v>
      </c>
      <c r="M14" s="14">
        <f t="shared" si="4"/>
        <v>1915</v>
      </c>
      <c r="N14" s="14">
        <f t="shared" si="4"/>
        <v>1230</v>
      </c>
      <c r="O14" s="12">
        <f t="shared" si="2"/>
        <v>55772</v>
      </c>
    </row>
    <row r="15" spans="1:26" ht="18.75" customHeight="1">
      <c r="A15" s="15" t="s">
        <v>13</v>
      </c>
      <c r="B15" s="14">
        <v>6763</v>
      </c>
      <c r="C15" s="14">
        <v>4930</v>
      </c>
      <c r="D15" s="14">
        <v>5360</v>
      </c>
      <c r="E15" s="14">
        <v>865</v>
      </c>
      <c r="F15" s="14">
        <v>4733</v>
      </c>
      <c r="G15" s="14">
        <v>7462</v>
      </c>
      <c r="H15" s="14">
        <v>4256</v>
      </c>
      <c r="I15" s="14">
        <v>983</v>
      </c>
      <c r="J15" s="14">
        <v>6535</v>
      </c>
      <c r="K15" s="14">
        <v>4448</v>
      </c>
      <c r="L15" s="14">
        <v>6174</v>
      </c>
      <c r="M15" s="14">
        <v>1912</v>
      </c>
      <c r="N15" s="14">
        <v>1228</v>
      </c>
      <c r="O15" s="12">
        <f t="shared" si="2"/>
        <v>55649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10</v>
      </c>
      <c r="C16" s="14">
        <v>1</v>
      </c>
      <c r="D16" s="14">
        <v>2</v>
      </c>
      <c r="E16" s="14">
        <v>2</v>
      </c>
      <c r="F16" s="14">
        <v>9</v>
      </c>
      <c r="G16" s="14">
        <v>2</v>
      </c>
      <c r="H16" s="14">
        <v>3</v>
      </c>
      <c r="I16" s="14">
        <v>0</v>
      </c>
      <c r="J16" s="14">
        <v>3</v>
      </c>
      <c r="K16" s="14">
        <v>12</v>
      </c>
      <c r="L16" s="14">
        <v>17</v>
      </c>
      <c r="M16" s="14">
        <v>3</v>
      </c>
      <c r="N16" s="14">
        <v>2</v>
      </c>
      <c r="O16" s="12">
        <f t="shared" si="2"/>
        <v>66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6</v>
      </c>
      <c r="D17" s="14">
        <v>2</v>
      </c>
      <c r="E17" s="14">
        <v>3</v>
      </c>
      <c r="F17" s="14">
        <v>5</v>
      </c>
      <c r="G17" s="14">
        <v>2</v>
      </c>
      <c r="H17" s="14">
        <v>2</v>
      </c>
      <c r="I17" s="14">
        <v>0</v>
      </c>
      <c r="J17" s="14">
        <v>15</v>
      </c>
      <c r="K17" s="14">
        <v>4</v>
      </c>
      <c r="L17" s="14">
        <v>6</v>
      </c>
      <c r="M17" s="14">
        <v>0</v>
      </c>
      <c r="N17" s="14">
        <v>0</v>
      </c>
      <c r="O17" s="12">
        <f t="shared" si="2"/>
        <v>57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120852</v>
      </c>
      <c r="C18" s="18">
        <f>C19+C20+C21</f>
        <v>72669</v>
      </c>
      <c r="D18" s="18">
        <f>D19+D20+D21</f>
        <v>69426</v>
      </c>
      <c r="E18" s="18">
        <f>E19+E20+E21</f>
        <v>13070</v>
      </c>
      <c r="F18" s="18">
        <f aca="true" t="shared" si="5" ref="F18:N18">F19+F20+F21</f>
        <v>63666</v>
      </c>
      <c r="G18" s="18">
        <f t="shared" si="5"/>
        <v>93360</v>
      </c>
      <c r="H18" s="18">
        <f>H19+H20+H21</f>
        <v>71316</v>
      </c>
      <c r="I18" s="18">
        <f>I19+I20+I21</f>
        <v>15511</v>
      </c>
      <c r="J18" s="18">
        <f>J19+J20+J21</f>
        <v>94823</v>
      </c>
      <c r="K18" s="18">
        <f>K19+K20+K21</f>
        <v>64306</v>
      </c>
      <c r="L18" s="18">
        <f>L19+L20+L21</f>
        <v>100679</v>
      </c>
      <c r="M18" s="18">
        <f t="shared" si="5"/>
        <v>32778</v>
      </c>
      <c r="N18" s="18">
        <f t="shared" si="5"/>
        <v>21186</v>
      </c>
      <c r="O18" s="12">
        <f aca="true" t="shared" si="6" ref="O18:O24">SUM(B18:N18)</f>
        <v>833642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67525</v>
      </c>
      <c r="C19" s="14">
        <v>43141</v>
      </c>
      <c r="D19" s="14">
        <v>40394</v>
      </c>
      <c r="E19" s="14">
        <v>7803</v>
      </c>
      <c r="F19" s="14">
        <v>36718</v>
      </c>
      <c r="G19" s="14">
        <v>53484</v>
      </c>
      <c r="H19" s="14">
        <v>42066</v>
      </c>
      <c r="I19" s="14">
        <v>9258</v>
      </c>
      <c r="J19" s="14">
        <v>54458</v>
      </c>
      <c r="K19" s="14">
        <v>36258</v>
      </c>
      <c r="L19" s="14">
        <v>54911</v>
      </c>
      <c r="M19" s="14">
        <v>17710</v>
      </c>
      <c r="N19" s="14">
        <v>11242</v>
      </c>
      <c r="O19" s="12">
        <f t="shared" si="6"/>
        <v>474968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51412</v>
      </c>
      <c r="C20" s="14">
        <v>28036</v>
      </c>
      <c r="D20" s="14">
        <v>28171</v>
      </c>
      <c r="E20" s="14">
        <v>5084</v>
      </c>
      <c r="F20" s="14">
        <v>25848</v>
      </c>
      <c r="G20" s="14">
        <v>38148</v>
      </c>
      <c r="H20" s="14">
        <v>28258</v>
      </c>
      <c r="I20" s="14">
        <v>6050</v>
      </c>
      <c r="J20" s="14">
        <v>39136</v>
      </c>
      <c r="K20" s="14">
        <v>27160</v>
      </c>
      <c r="L20" s="14">
        <v>44063</v>
      </c>
      <c r="M20" s="14">
        <v>14560</v>
      </c>
      <c r="N20" s="14">
        <v>9636</v>
      </c>
      <c r="O20" s="12">
        <f t="shared" si="6"/>
        <v>345562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1915</v>
      </c>
      <c r="C21" s="14">
        <v>1492</v>
      </c>
      <c r="D21" s="14">
        <v>861</v>
      </c>
      <c r="E21" s="14">
        <v>183</v>
      </c>
      <c r="F21" s="14">
        <v>1100</v>
      </c>
      <c r="G21" s="14">
        <v>1728</v>
      </c>
      <c r="H21" s="14">
        <v>992</v>
      </c>
      <c r="I21" s="14">
        <v>203</v>
      </c>
      <c r="J21" s="14">
        <v>1229</v>
      </c>
      <c r="K21" s="14">
        <v>888</v>
      </c>
      <c r="L21" s="14">
        <v>1705</v>
      </c>
      <c r="M21" s="14">
        <v>508</v>
      </c>
      <c r="N21" s="14">
        <v>308</v>
      </c>
      <c r="O21" s="12">
        <f t="shared" si="6"/>
        <v>13112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81890</v>
      </c>
      <c r="C22" s="14">
        <f>C23+C24</f>
        <v>62969</v>
      </c>
      <c r="D22" s="14">
        <f>D23+D24</f>
        <v>64754</v>
      </c>
      <c r="E22" s="14">
        <f>E23+E24</f>
        <v>14711</v>
      </c>
      <c r="F22" s="14">
        <f aca="true" t="shared" si="7" ref="F22:N22">F23+F24</f>
        <v>60230</v>
      </c>
      <c r="G22" s="14">
        <f t="shared" si="7"/>
        <v>90626</v>
      </c>
      <c r="H22" s="14">
        <f>H23+H24</f>
        <v>59805</v>
      </c>
      <c r="I22" s="14">
        <f>I23+I24</f>
        <v>12752</v>
      </c>
      <c r="J22" s="14">
        <f>J23+J24</f>
        <v>62185</v>
      </c>
      <c r="K22" s="14">
        <f>K23+K24</f>
        <v>52174</v>
      </c>
      <c r="L22" s="14">
        <f>L23+L24</f>
        <v>53763</v>
      </c>
      <c r="M22" s="14">
        <f t="shared" si="7"/>
        <v>15654</v>
      </c>
      <c r="N22" s="14">
        <f t="shared" si="7"/>
        <v>9852</v>
      </c>
      <c r="O22" s="12">
        <f t="shared" si="6"/>
        <v>641365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69259</v>
      </c>
      <c r="C23" s="14">
        <v>55827</v>
      </c>
      <c r="D23" s="14">
        <v>55561</v>
      </c>
      <c r="E23" s="14">
        <v>13053</v>
      </c>
      <c r="F23" s="14">
        <v>52969</v>
      </c>
      <c r="G23" s="14">
        <v>80279</v>
      </c>
      <c r="H23" s="14">
        <v>53044</v>
      </c>
      <c r="I23" s="14">
        <v>11554</v>
      </c>
      <c r="J23" s="14">
        <v>53128</v>
      </c>
      <c r="K23" s="14">
        <v>45557</v>
      </c>
      <c r="L23" s="14">
        <v>47197</v>
      </c>
      <c r="M23" s="14">
        <v>13641</v>
      </c>
      <c r="N23" s="14">
        <v>8186</v>
      </c>
      <c r="O23" s="12">
        <f t="shared" si="6"/>
        <v>559255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12631</v>
      </c>
      <c r="C24" s="14">
        <v>7142</v>
      </c>
      <c r="D24" s="14">
        <v>9193</v>
      </c>
      <c r="E24" s="14">
        <v>1658</v>
      </c>
      <c r="F24" s="14">
        <v>7261</v>
      </c>
      <c r="G24" s="14">
        <v>10347</v>
      </c>
      <c r="H24" s="14">
        <v>6761</v>
      </c>
      <c r="I24" s="14">
        <v>1198</v>
      </c>
      <c r="J24" s="14">
        <v>9057</v>
      </c>
      <c r="K24" s="14">
        <v>6617</v>
      </c>
      <c r="L24" s="14">
        <v>6566</v>
      </c>
      <c r="M24" s="14">
        <v>2013</v>
      </c>
      <c r="N24" s="14">
        <v>1666</v>
      </c>
      <c r="O24" s="12">
        <f t="shared" si="6"/>
        <v>82110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874890.912</v>
      </c>
      <c r="C28" s="56">
        <f aca="true" t="shared" si="8" ref="C28:N28">C29+C30</f>
        <v>655984.1529999999</v>
      </c>
      <c r="D28" s="56">
        <f t="shared" si="8"/>
        <v>618083.7949000001</v>
      </c>
      <c r="E28" s="56">
        <f t="shared" si="8"/>
        <v>166238.6775</v>
      </c>
      <c r="F28" s="56">
        <f t="shared" si="8"/>
        <v>601908.916</v>
      </c>
      <c r="G28" s="56">
        <f t="shared" si="8"/>
        <v>735615.1457999999</v>
      </c>
      <c r="H28" s="56">
        <f t="shared" si="8"/>
        <v>579011.2356000001</v>
      </c>
      <c r="I28" s="56">
        <f t="shared" si="8"/>
        <v>137401.9101</v>
      </c>
      <c r="J28" s="56">
        <f t="shared" si="8"/>
        <v>746853.6710000001</v>
      </c>
      <c r="K28" s="56">
        <f t="shared" si="8"/>
        <v>625646.1224</v>
      </c>
      <c r="L28" s="56">
        <f t="shared" si="8"/>
        <v>770572.64</v>
      </c>
      <c r="M28" s="56">
        <f t="shared" si="8"/>
        <v>340336.4845</v>
      </c>
      <c r="N28" s="56">
        <f t="shared" si="8"/>
        <v>203239.8589</v>
      </c>
      <c r="O28" s="56">
        <f>SUM(B28:N28)</f>
        <v>7055783.5217</v>
      </c>
      <c r="Q28" s="62"/>
    </row>
    <row r="29" spans="1:15" ht="18.75" customHeight="1">
      <c r="A29" s="54" t="s">
        <v>57</v>
      </c>
      <c r="B29" s="52">
        <f aca="true" t="shared" si="9" ref="B29:N29">B26*B7</f>
        <v>870240.352</v>
      </c>
      <c r="C29" s="52">
        <f t="shared" si="9"/>
        <v>648362.953</v>
      </c>
      <c r="D29" s="52">
        <f t="shared" si="9"/>
        <v>606458.2349</v>
      </c>
      <c r="E29" s="52">
        <f t="shared" si="9"/>
        <v>166238.6775</v>
      </c>
      <c r="F29" s="52">
        <f t="shared" si="9"/>
        <v>592783.926</v>
      </c>
      <c r="G29" s="52">
        <f t="shared" si="9"/>
        <v>730947.8258</v>
      </c>
      <c r="H29" s="52">
        <f t="shared" si="9"/>
        <v>575510.8056000001</v>
      </c>
      <c r="I29" s="52">
        <f t="shared" si="9"/>
        <v>137401.9101</v>
      </c>
      <c r="J29" s="52">
        <f t="shared" si="9"/>
        <v>735728.501</v>
      </c>
      <c r="K29" s="52">
        <f t="shared" si="9"/>
        <v>610202.8524</v>
      </c>
      <c r="L29" s="52">
        <f t="shared" si="9"/>
        <v>759447.79</v>
      </c>
      <c r="M29" s="52">
        <f t="shared" si="9"/>
        <v>335085.6545</v>
      </c>
      <c r="N29" s="52">
        <f t="shared" si="9"/>
        <v>200979.2989</v>
      </c>
      <c r="O29" s="53">
        <f>SUM(B29:N29)</f>
        <v>6969388.781700001</v>
      </c>
    </row>
    <row r="30" spans="1:26" ht="18.75" customHeight="1">
      <c r="A30" s="17" t="s">
        <v>55</v>
      </c>
      <c r="B30" s="52">
        <v>4650.56</v>
      </c>
      <c r="C30" s="52">
        <v>7621.2</v>
      </c>
      <c r="D30" s="52">
        <v>11625.56</v>
      </c>
      <c r="E30" s="52">
        <v>0</v>
      </c>
      <c r="F30" s="52">
        <v>9124.99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86394.74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-91207.16</v>
      </c>
      <c r="C32" s="25">
        <f t="shared" si="10"/>
        <v>-87497.45</v>
      </c>
      <c r="D32" s="25">
        <f t="shared" si="10"/>
        <v>-92117.75</v>
      </c>
      <c r="E32" s="25">
        <f t="shared" si="10"/>
        <v>-16078.49</v>
      </c>
      <c r="F32" s="25">
        <f t="shared" si="10"/>
        <v>-74917.48</v>
      </c>
      <c r="G32" s="25">
        <f t="shared" si="10"/>
        <v>-119098.63</v>
      </c>
      <c r="H32" s="25">
        <f t="shared" si="10"/>
        <v>-99374.95999999999</v>
      </c>
      <c r="I32" s="25">
        <f t="shared" si="10"/>
        <v>-30345.9</v>
      </c>
      <c r="J32" s="25">
        <f t="shared" si="10"/>
        <v>-62532.54</v>
      </c>
      <c r="K32" s="25">
        <f t="shared" si="10"/>
        <v>-93502.29000000001</v>
      </c>
      <c r="L32" s="25">
        <f t="shared" si="10"/>
        <v>-66121.45</v>
      </c>
      <c r="M32" s="25">
        <f t="shared" si="10"/>
        <v>-33342.56</v>
      </c>
      <c r="N32" s="25">
        <f t="shared" si="10"/>
        <v>-30946.82</v>
      </c>
      <c r="O32" s="25">
        <f t="shared" si="10"/>
        <v>-897083.48</v>
      </c>
    </row>
    <row r="33" spans="1:15" ht="18.75" customHeight="1">
      <c r="A33" s="17" t="s">
        <v>58</v>
      </c>
      <c r="B33" s="26">
        <f>+B34</f>
        <v>-88348</v>
      </c>
      <c r="C33" s="26">
        <f aca="true" t="shared" si="11" ref="C33:O33">+C34</f>
        <v>-85140</v>
      </c>
      <c r="D33" s="26">
        <f t="shared" si="11"/>
        <v>-66644</v>
      </c>
      <c r="E33" s="26">
        <f t="shared" si="11"/>
        <v>-12824</v>
      </c>
      <c r="F33" s="26">
        <f t="shared" si="11"/>
        <v>-56312</v>
      </c>
      <c r="G33" s="26">
        <f t="shared" si="11"/>
        <v>-93496</v>
      </c>
      <c r="H33" s="26">
        <f t="shared" si="11"/>
        <v>-80188</v>
      </c>
      <c r="I33" s="26">
        <f t="shared" si="11"/>
        <v>-16152</v>
      </c>
      <c r="J33" s="26">
        <f t="shared" si="11"/>
        <v>-56992</v>
      </c>
      <c r="K33" s="26">
        <f t="shared" si="11"/>
        <v>-72040</v>
      </c>
      <c r="L33" s="26">
        <f t="shared" si="11"/>
        <v>-58944</v>
      </c>
      <c r="M33" s="26">
        <f t="shared" si="11"/>
        <v>-31344</v>
      </c>
      <c r="N33" s="26">
        <f t="shared" si="11"/>
        <v>-25064</v>
      </c>
      <c r="O33" s="26">
        <f t="shared" si="11"/>
        <v>-743488</v>
      </c>
    </row>
    <row r="34" spans="1:26" ht="18.75" customHeight="1">
      <c r="A34" s="13" t="s">
        <v>59</v>
      </c>
      <c r="B34" s="20">
        <f>ROUND(-B9*$D$3,2)</f>
        <v>-88348</v>
      </c>
      <c r="C34" s="20">
        <f>ROUND(-C9*$D$3,2)</f>
        <v>-85140</v>
      </c>
      <c r="D34" s="20">
        <f>ROUND(-D9*$D$3,2)</f>
        <v>-66644</v>
      </c>
      <c r="E34" s="20">
        <f>ROUND(-E9*$D$3,2)</f>
        <v>-12824</v>
      </c>
      <c r="F34" s="20">
        <f aca="true" t="shared" si="12" ref="F34:N34">ROUND(-F9*$D$3,2)</f>
        <v>-56312</v>
      </c>
      <c r="G34" s="20">
        <f t="shared" si="12"/>
        <v>-93496</v>
      </c>
      <c r="H34" s="20">
        <f t="shared" si="12"/>
        <v>-80188</v>
      </c>
      <c r="I34" s="20">
        <f>ROUND(-I9*$D$3,2)</f>
        <v>-16152</v>
      </c>
      <c r="J34" s="20">
        <f>ROUND(-J9*$D$3,2)</f>
        <v>-56992</v>
      </c>
      <c r="K34" s="20">
        <f>ROUND(-K9*$D$3,2)</f>
        <v>-72040</v>
      </c>
      <c r="L34" s="20">
        <f>ROUND(-L9*$D$3,2)</f>
        <v>-58944</v>
      </c>
      <c r="M34" s="20">
        <f t="shared" si="12"/>
        <v>-31344</v>
      </c>
      <c r="N34" s="20">
        <f t="shared" si="12"/>
        <v>-25064</v>
      </c>
      <c r="O34" s="44">
        <f aca="true" t="shared" si="13" ref="O34:O45">SUM(B34:N34)</f>
        <v>-743488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-2859.16</v>
      </c>
      <c r="C35" s="26">
        <f t="shared" si="14"/>
        <v>-2357.45</v>
      </c>
      <c r="D35" s="26">
        <f t="shared" si="14"/>
        <v>-25473.75</v>
      </c>
      <c r="E35" s="26">
        <f t="shared" si="14"/>
        <v>-3254.49</v>
      </c>
      <c r="F35" s="26">
        <f t="shared" si="14"/>
        <v>-18605.48</v>
      </c>
      <c r="G35" s="26">
        <f t="shared" si="14"/>
        <v>-25602.63</v>
      </c>
      <c r="H35" s="26">
        <f t="shared" si="14"/>
        <v>-19186.96</v>
      </c>
      <c r="I35" s="26">
        <f t="shared" si="14"/>
        <v>-14193.9</v>
      </c>
      <c r="J35" s="26">
        <f t="shared" si="14"/>
        <v>-5540.54</v>
      </c>
      <c r="K35" s="26">
        <f t="shared" si="14"/>
        <v>-21462.29</v>
      </c>
      <c r="L35" s="26">
        <f>SUM(L36:L41)</f>
        <v>-7177.45</v>
      </c>
      <c r="M35" s="26">
        <f>SUM(M36:M41)</f>
        <v>-1998.56</v>
      </c>
      <c r="N35" s="26">
        <f>SUM(N36:N41)</f>
        <v>-5882.82</v>
      </c>
      <c r="O35" s="26">
        <f t="shared" si="13"/>
        <v>-153595.48</v>
      </c>
    </row>
    <row r="36" spans="1:26" ht="18.75" customHeight="1">
      <c r="A36" s="13" t="s">
        <v>61</v>
      </c>
      <c r="B36" s="24">
        <v>-2859.16</v>
      </c>
      <c r="C36" s="24">
        <v>-2357.45</v>
      </c>
      <c r="D36" s="24">
        <v>-6780</v>
      </c>
      <c r="E36" s="24">
        <v>-3254.49</v>
      </c>
      <c r="F36" s="24">
        <v>-18105.48</v>
      </c>
      <c r="G36" s="24">
        <v>-25102.63</v>
      </c>
      <c r="H36" s="24">
        <v>-19186.96</v>
      </c>
      <c r="I36" s="24">
        <v>-12693.9</v>
      </c>
      <c r="J36" s="24">
        <v>-5540.54</v>
      </c>
      <c r="K36" s="24">
        <v>-21462.29</v>
      </c>
      <c r="L36" s="24">
        <v>-7177.45</v>
      </c>
      <c r="M36" s="24">
        <v>-1998.56</v>
      </c>
      <c r="N36" s="24">
        <v>-5882.82</v>
      </c>
      <c r="O36" s="24">
        <f t="shared" si="13"/>
        <v>-132401.72999999998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-500-18193.75</f>
        <v>-18693.75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-21193.75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783683.752</v>
      </c>
      <c r="C46" s="29">
        <f t="shared" si="15"/>
        <v>568486.703</v>
      </c>
      <c r="D46" s="29">
        <f t="shared" si="15"/>
        <v>525966.0449000001</v>
      </c>
      <c r="E46" s="29">
        <f t="shared" si="15"/>
        <v>150160.1875</v>
      </c>
      <c r="F46" s="29">
        <f t="shared" si="15"/>
        <v>526991.436</v>
      </c>
      <c r="G46" s="29">
        <f t="shared" si="15"/>
        <v>616516.5157999999</v>
      </c>
      <c r="H46" s="29">
        <f t="shared" si="15"/>
        <v>479636.27560000017</v>
      </c>
      <c r="I46" s="29">
        <f t="shared" si="15"/>
        <v>107056.01010000001</v>
      </c>
      <c r="J46" s="29">
        <f t="shared" si="15"/>
        <v>684321.131</v>
      </c>
      <c r="K46" s="29">
        <f t="shared" si="15"/>
        <v>532143.8324</v>
      </c>
      <c r="L46" s="29">
        <f t="shared" si="15"/>
        <v>704451.1900000001</v>
      </c>
      <c r="M46" s="29">
        <f t="shared" si="15"/>
        <v>306993.9245</v>
      </c>
      <c r="N46" s="29">
        <f t="shared" si="15"/>
        <v>172293.03889999999</v>
      </c>
      <c r="O46" s="29">
        <f>SUM(B46:N46)</f>
        <v>6158700.0417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783683.75</v>
      </c>
      <c r="C49" s="35">
        <f aca="true" t="shared" si="16" ref="C49:N49">SUM(C50:C63)</f>
        <v>568486.7</v>
      </c>
      <c r="D49" s="35">
        <f t="shared" si="16"/>
        <v>525966.04</v>
      </c>
      <c r="E49" s="35">
        <f t="shared" si="16"/>
        <v>150160.19</v>
      </c>
      <c r="F49" s="35">
        <f t="shared" si="16"/>
        <v>526991.44</v>
      </c>
      <c r="G49" s="35">
        <f t="shared" si="16"/>
        <v>616516.52</v>
      </c>
      <c r="H49" s="35">
        <f t="shared" si="16"/>
        <v>479636.27</v>
      </c>
      <c r="I49" s="35">
        <f t="shared" si="16"/>
        <v>107056.01</v>
      </c>
      <c r="J49" s="35">
        <f t="shared" si="16"/>
        <v>684321.14</v>
      </c>
      <c r="K49" s="35">
        <f t="shared" si="16"/>
        <v>532143.83</v>
      </c>
      <c r="L49" s="35">
        <f t="shared" si="16"/>
        <v>704451.19</v>
      </c>
      <c r="M49" s="35">
        <f t="shared" si="16"/>
        <v>306993.92</v>
      </c>
      <c r="N49" s="35">
        <f t="shared" si="16"/>
        <v>172293.04</v>
      </c>
      <c r="O49" s="29">
        <f>SUM(O50:O63)</f>
        <v>6158700.04</v>
      </c>
      <c r="Q49" s="64"/>
    </row>
    <row r="50" spans="1:18" ht="18.75" customHeight="1">
      <c r="A50" s="17" t="s">
        <v>39</v>
      </c>
      <c r="B50" s="35">
        <v>149391.29</v>
      </c>
      <c r="C50" s="35">
        <v>163041.76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312433.05000000005</v>
      </c>
      <c r="P50"/>
      <c r="Q50" s="64"/>
      <c r="R50" s="65"/>
    </row>
    <row r="51" spans="1:16" ht="18.75" customHeight="1">
      <c r="A51" s="17" t="s">
        <v>40</v>
      </c>
      <c r="B51" s="35">
        <v>634292.46</v>
      </c>
      <c r="C51" s="35">
        <v>405444.94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1039737.3999999999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525966.04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525966.04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150160.19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150160.19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526991.44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526991.44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616516.52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616516.52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479636.27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479636.27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107056.01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107056.01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684321.14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684321.14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532143.83</v>
      </c>
      <c r="L59" s="34">
        <v>0</v>
      </c>
      <c r="M59" s="34">
        <v>0</v>
      </c>
      <c r="N59" s="34">
        <v>0</v>
      </c>
      <c r="O59" s="29">
        <f t="shared" si="17"/>
        <v>532143.83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704451.19</v>
      </c>
      <c r="M60" s="34">
        <v>0</v>
      </c>
      <c r="N60" s="34">
        <v>0</v>
      </c>
      <c r="O60" s="26">
        <f t="shared" si="17"/>
        <v>704451.19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306993.92</v>
      </c>
      <c r="N61" s="34">
        <v>0</v>
      </c>
      <c r="O61" s="29">
        <f t="shared" si="17"/>
        <v>306993.92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172293.04</v>
      </c>
      <c r="O62" s="26">
        <f t="shared" si="17"/>
        <v>172293.04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2.462559441585956</v>
      </c>
      <c r="C67" s="42">
        <v>2.598355391190919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/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2019-01-07T17:47:33Z</dcterms:modified>
  <cp:category/>
  <cp:version/>
  <cp:contentType/>
  <cp:contentStatus/>
</cp:coreProperties>
</file>