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<sst xmlns="http://schemas.openxmlformats.org/spreadsheetml/2006/main" count="99" uniqueCount="97">
  <si>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</si>
  <si>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</si>
  <si>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</si>
  <si>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</si>
  <si>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</si>
  <si>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</si>
  <si>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</si>
  <si>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</si>
  <si>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</si>
  <si>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</si>
  <si>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</si>
  <si>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</si>
  <si>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</si>
  <si>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</si>
  <si>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</si>
  <si>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</si>
  <si>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</si>
  <si>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</si>
  <si>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</si>
  <si>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</si>
  <si>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</si>
  <si>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</si>
  <si>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</si>
  <si>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</si>
  <si>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</si>
  <si>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</si>
  <si>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</si>
  <si>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</si>
  <si>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</si>
  <si>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</si>
  <si>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</si>
  <si>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</si>
  <si>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</si>
  <si>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</si>
  <si>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</si>
  <si>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</si>
  <si>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</si>
  <si>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</si>
  <si>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</si>
  <si>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</si>
  <si>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</si>
  <si>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</si>
  <si>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</si>
  <si>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</si>
  <si>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</si>
  <si>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</si>
  <si>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</si>
  <si>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</si>
  <si>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</si>
  <si>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</si>
  <si>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</si>
  <si>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</si>
  <si>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</si>
  <si>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</si>
  <si>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</si>
  <si>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</si>
  <si>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</si>
  <si>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</si>
  <si>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</si>
  <si>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</si>
  <si>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</si>
  <si>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</si>
  <si>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</si>
  <si>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</si>
  <si>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</si>
  <si>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</si>
  <si>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</si>
  <si>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</si>
  <si>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</si>
  <si>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</si>
  <si>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</si>
  <si>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</si>
  <si>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</si>
  <si>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</si>
  <si>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</si>
  <si>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</si>
  <si>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</si>
  <si>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</si>
  <si>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</si>
  <si>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</si>
  <si>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</si>
  <si>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</si>
  <si>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</si>
  <si>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</si>
  <si>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</si>
  <si>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</si>
  <si>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</si>
  <si>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</si>
  <si>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</si>
  <si>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</si>
  <si>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</si>
  <si>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</si>
  <si>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</si>
  <si>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</si>
  <si>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</si>
  <si>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</si>
  <si>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25/12/18 - VENCIMENTO 03/01/19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</si>
</sst>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120623</v>
      </c>
      <c r="C7" s="10">
        <f t="shared" si="0"/>
        <v>77070</v>
      </c>
      <c r="D7" s="10">
        <f t="shared" si="0"/>
        <v>100345</v>
      </c>
      <c r="E7" s="10">
        <f t="shared" si="0"/>
        <v>14083</v>
      </c>
      <c r="F7" s="10">
        <f t="shared" si="0"/>
        <v>81997</v>
      </c>
      <c r="G7" s="10">
        <f t="shared" si="0"/>
        <v>108372</v>
      </c>
      <c r="H7" s="10">
        <f t="shared" si="0"/>
        <v>75879</v>
      </c>
      <c r="I7" s="10">
        <f t="shared" si="0"/>
        <v>13338</v>
      </c>
      <c r="J7" s="10">
        <f t="shared" si="0"/>
        <v>117251</v>
      </c>
      <c r="K7" s="10">
        <f t="shared" si="0"/>
        <v>77569</v>
      </c>
      <c r="L7" s="10">
        <f t="shared" si="0"/>
        <v>102354</v>
      </c>
      <c r="M7" s="10">
        <f t="shared" si="0"/>
        <v>31082</v>
      </c>
      <c r="N7" s="10">
        <f t="shared" si="0"/>
        <v>18169</v>
      </c>
      <c r="O7" s="10">
        <f>+O8+O18+O22</f>
        <v>938132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63724</v>
      </c>
      <c r="C8" s="12">
        <f t="shared" si="1"/>
        <v>42244</v>
      </c>
      <c r="D8" s="12">
        <f t="shared" si="1"/>
        <v>55807</v>
      </c>
      <c r="E8" s="12">
        <f t="shared" si="1"/>
        <v>6792</v>
      </c>
      <c r="F8" s="12">
        <f t="shared" si="1"/>
        <v>42980</v>
      </c>
      <c r="G8" s="12">
        <f t="shared" si="1"/>
        <v>58570</v>
      </c>
      <c r="H8" s="12">
        <f t="shared" si="1"/>
        <v>40448</v>
      </c>
      <c r="I8" s="12">
        <f t="shared" si="1"/>
        <v>7233</v>
      </c>
      <c r="J8" s="12">
        <f t="shared" si="1"/>
        <v>62096</v>
      </c>
      <c r="K8" s="12">
        <f t="shared" si="1"/>
        <v>42911</v>
      </c>
      <c r="L8" s="12">
        <f t="shared" si="1"/>
        <v>53703</v>
      </c>
      <c r="M8" s="12">
        <f t="shared" si="1"/>
        <v>17554</v>
      </c>
      <c r="N8" s="12">
        <f t="shared" si="1"/>
        <v>10779</v>
      </c>
      <c r="O8" s="12">
        <f>SUM(B8:N8)</f>
        <v>504841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14938</v>
      </c>
      <c r="C9" s="14">
        <v>11709</v>
      </c>
      <c r="D9" s="14">
        <v>11140</v>
      </c>
      <c r="E9" s="14">
        <v>1276</v>
      </c>
      <c r="F9" s="14">
        <v>9245</v>
      </c>
      <c r="G9" s="14">
        <v>12793</v>
      </c>
      <c r="H9" s="14">
        <v>10843</v>
      </c>
      <c r="I9" s="14">
        <v>1750</v>
      </c>
      <c r="J9" s="14">
        <v>10766</v>
      </c>
      <c r="K9" s="14">
        <v>10634</v>
      </c>
      <c r="L9" s="14">
        <v>9728</v>
      </c>
      <c r="M9" s="14">
        <v>3760</v>
      </c>
      <c r="N9" s="14">
        <v>2226</v>
      </c>
      <c r="O9" s="12">
        <f aca="true" t="shared" si="2" ref="O9:O17">SUM(B9:N9)</f>
        <v>110808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46517</v>
      </c>
      <c r="C10" s="14">
        <f>C11+C12+C13</f>
        <v>29096</v>
      </c>
      <c r="D10" s="14">
        <f>D11+D12+D13</f>
        <v>42885</v>
      </c>
      <c r="E10" s="14">
        <f>E11+E12+E13</f>
        <v>5280</v>
      </c>
      <c r="F10" s="14">
        <f aca="true" t="shared" si="3" ref="F10:N10">F11+F12+F13</f>
        <v>32212</v>
      </c>
      <c r="G10" s="14">
        <f t="shared" si="3"/>
        <v>43698</v>
      </c>
      <c r="H10" s="14">
        <f>H11+H12+H13</f>
        <v>28298</v>
      </c>
      <c r="I10" s="14">
        <f>I11+I12+I13</f>
        <v>5269</v>
      </c>
      <c r="J10" s="14">
        <f>J11+J12+J13</f>
        <v>48979</v>
      </c>
      <c r="K10" s="14">
        <f>K11+K12+K13</f>
        <v>30770</v>
      </c>
      <c r="L10" s="14">
        <f>L11+L12+L13</f>
        <v>41713</v>
      </c>
      <c r="M10" s="14">
        <f t="shared" si="3"/>
        <v>13265</v>
      </c>
      <c r="N10" s="14">
        <f t="shared" si="3"/>
        <v>8273</v>
      </c>
      <c r="O10" s="12">
        <f t="shared" si="2"/>
        <v>376255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24841</v>
      </c>
      <c r="C11" s="14">
        <v>15976</v>
      </c>
      <c r="D11" s="14">
        <v>22869</v>
      </c>
      <c r="E11" s="14">
        <v>2877</v>
      </c>
      <c r="F11" s="14">
        <v>17503</v>
      </c>
      <c r="G11" s="14">
        <v>23209</v>
      </c>
      <c r="H11" s="14">
        <v>15340</v>
      </c>
      <c r="I11" s="14">
        <v>2918</v>
      </c>
      <c r="J11" s="14">
        <v>26597</v>
      </c>
      <c r="K11" s="14">
        <v>15848</v>
      </c>
      <c r="L11" s="14">
        <v>20990</v>
      </c>
      <c r="M11" s="14">
        <v>6301</v>
      </c>
      <c r="N11" s="14">
        <v>3884</v>
      </c>
      <c r="O11" s="12">
        <f t="shared" si="2"/>
        <v>199153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20632</v>
      </c>
      <c r="C12" s="14">
        <v>12329</v>
      </c>
      <c r="D12" s="14">
        <v>19303</v>
      </c>
      <c r="E12" s="14">
        <v>2272</v>
      </c>
      <c r="F12" s="14">
        <v>13929</v>
      </c>
      <c r="G12" s="14">
        <v>19304</v>
      </c>
      <c r="H12" s="14">
        <v>12318</v>
      </c>
      <c r="I12" s="14">
        <v>2213</v>
      </c>
      <c r="J12" s="14">
        <v>21567</v>
      </c>
      <c r="K12" s="14">
        <v>14280</v>
      </c>
      <c r="L12" s="14">
        <v>19849</v>
      </c>
      <c r="M12" s="14">
        <v>6727</v>
      </c>
      <c r="N12" s="14">
        <v>4284</v>
      </c>
      <c r="O12" s="12">
        <f t="shared" si="2"/>
        <v>169007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1044</v>
      </c>
      <c r="C13" s="14">
        <v>791</v>
      </c>
      <c r="D13" s="14">
        <v>713</v>
      </c>
      <c r="E13" s="14">
        <v>131</v>
      </c>
      <c r="F13" s="14">
        <v>780</v>
      </c>
      <c r="G13" s="14">
        <v>1185</v>
      </c>
      <c r="H13" s="14">
        <v>640</v>
      </c>
      <c r="I13" s="14">
        <v>138</v>
      </c>
      <c r="J13" s="14">
        <v>815</v>
      </c>
      <c r="K13" s="14">
        <v>642</v>
      </c>
      <c r="L13" s="14">
        <v>874</v>
      </c>
      <c r="M13" s="14">
        <v>237</v>
      </c>
      <c r="N13" s="14">
        <v>105</v>
      </c>
      <c r="O13" s="12">
        <f t="shared" si="2"/>
        <v>8095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2269</v>
      </c>
      <c r="C14" s="14">
        <f>C15+C16+C17</f>
        <v>1439</v>
      </c>
      <c r="D14" s="14">
        <f>D15+D16+D17</f>
        <v>1782</v>
      </c>
      <c r="E14" s="14">
        <f>E15+E16+E17</f>
        <v>236</v>
      </c>
      <c r="F14" s="14">
        <f aca="true" t="shared" si="4" ref="F14:N14">F15+F16+F17</f>
        <v>1523</v>
      </c>
      <c r="G14" s="14">
        <f t="shared" si="4"/>
        <v>2079</v>
      </c>
      <c r="H14" s="14">
        <f>H15+H16+H17</f>
        <v>1307</v>
      </c>
      <c r="I14" s="14">
        <f>I15+I16+I17</f>
        <v>214</v>
      </c>
      <c r="J14" s="14">
        <f>J15+J16+J17</f>
        <v>2351</v>
      </c>
      <c r="K14" s="14">
        <f>K15+K16+K17</f>
        <v>1507</v>
      </c>
      <c r="L14" s="14">
        <f>L15+L16+L17</f>
        <v>2262</v>
      </c>
      <c r="M14" s="14">
        <f t="shared" si="4"/>
        <v>529</v>
      </c>
      <c r="N14" s="14">
        <f t="shared" si="4"/>
        <v>280</v>
      </c>
      <c r="O14" s="12">
        <f t="shared" si="2"/>
        <v>17778</v>
      </c>
    </row>
    <row r="15" spans="1:26" ht="18.75" customHeight="1">
      <c r="A15" s="15" t="s">
        <v>13</v>
      </c>
      <c r="B15" s="14">
        <v>2257</v>
      </c>
      <c r="C15" s="14">
        <v>1437</v>
      </c>
      <c r="D15" s="14">
        <v>1782</v>
      </c>
      <c r="E15" s="14">
        <v>236</v>
      </c>
      <c r="F15" s="14">
        <v>1522</v>
      </c>
      <c r="G15" s="14">
        <v>2075</v>
      </c>
      <c r="H15" s="14">
        <v>1304</v>
      </c>
      <c r="I15" s="14">
        <v>214</v>
      </c>
      <c r="J15" s="14">
        <v>2350</v>
      </c>
      <c r="K15" s="14">
        <v>1506</v>
      </c>
      <c r="L15" s="14">
        <v>2255</v>
      </c>
      <c r="M15" s="14">
        <v>525</v>
      </c>
      <c r="N15" s="14">
        <v>280</v>
      </c>
      <c r="O15" s="12">
        <f t="shared" si="2"/>
        <v>17743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0</v>
      </c>
      <c r="D16" s="14">
        <v>0</v>
      </c>
      <c r="E16" s="14">
        <v>0</v>
      </c>
      <c r="F16" s="14">
        <v>1</v>
      </c>
      <c r="G16" s="14">
        <v>0</v>
      </c>
      <c r="H16" s="14">
        <v>2</v>
      </c>
      <c r="I16" s="14">
        <v>0</v>
      </c>
      <c r="J16" s="14">
        <v>0</v>
      </c>
      <c r="K16" s="14">
        <v>1</v>
      </c>
      <c r="L16" s="14">
        <v>4</v>
      </c>
      <c r="M16" s="14">
        <v>1</v>
      </c>
      <c r="N16" s="14">
        <v>0</v>
      </c>
      <c r="O16" s="12">
        <f t="shared" si="2"/>
        <v>11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2</v>
      </c>
      <c r="D17" s="14">
        <v>0</v>
      </c>
      <c r="E17" s="14">
        <v>0</v>
      </c>
      <c r="F17" s="14">
        <v>0</v>
      </c>
      <c r="G17" s="14">
        <v>4</v>
      </c>
      <c r="H17" s="14">
        <v>1</v>
      </c>
      <c r="I17" s="14">
        <v>0</v>
      </c>
      <c r="J17" s="14">
        <v>1</v>
      </c>
      <c r="K17" s="14">
        <v>0</v>
      </c>
      <c r="L17" s="14">
        <v>3</v>
      </c>
      <c r="M17" s="14">
        <v>3</v>
      </c>
      <c r="N17" s="14">
        <v>0</v>
      </c>
      <c r="O17" s="12">
        <f t="shared" si="2"/>
        <v>24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30934</v>
      </c>
      <c r="C18" s="18">
        <f>C19+C20+C21</f>
        <v>16867</v>
      </c>
      <c r="D18" s="18">
        <f>D19+D20+D21</f>
        <v>22279</v>
      </c>
      <c r="E18" s="18">
        <f>E19+E20+E21</f>
        <v>3493</v>
      </c>
      <c r="F18" s="18">
        <f aca="true" t="shared" si="5" ref="F18:N18">F19+F20+F21</f>
        <v>19478</v>
      </c>
      <c r="G18" s="18">
        <f t="shared" si="5"/>
        <v>23171</v>
      </c>
      <c r="H18" s="18">
        <f>H19+H20+H21</f>
        <v>17544</v>
      </c>
      <c r="I18" s="18">
        <f>I19+I20+I21</f>
        <v>3033</v>
      </c>
      <c r="J18" s="18">
        <f>J19+J20+J21</f>
        <v>32392</v>
      </c>
      <c r="K18" s="18">
        <f>K19+K20+K21</f>
        <v>18134</v>
      </c>
      <c r="L18" s="18">
        <f>L19+L20+L21</f>
        <v>30892</v>
      </c>
      <c r="M18" s="18">
        <f t="shared" si="5"/>
        <v>8711</v>
      </c>
      <c r="N18" s="18">
        <f t="shared" si="5"/>
        <v>4906</v>
      </c>
      <c r="O18" s="12">
        <f aca="true" t="shared" si="6" ref="O18:O24">SUM(B18:N18)</f>
        <v>231834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18721</v>
      </c>
      <c r="C19" s="14">
        <v>10869</v>
      </c>
      <c r="D19" s="14">
        <v>13612</v>
      </c>
      <c r="E19" s="14">
        <v>2180</v>
      </c>
      <c r="F19" s="14">
        <v>12464</v>
      </c>
      <c r="G19" s="14">
        <v>14274</v>
      </c>
      <c r="H19" s="14">
        <v>11302</v>
      </c>
      <c r="I19" s="14">
        <v>1971</v>
      </c>
      <c r="J19" s="14">
        <v>20347</v>
      </c>
      <c r="K19" s="14">
        <v>10974</v>
      </c>
      <c r="L19" s="14">
        <v>17633</v>
      </c>
      <c r="M19" s="14">
        <v>4815</v>
      </c>
      <c r="N19" s="14">
        <v>2688</v>
      </c>
      <c r="O19" s="12">
        <f t="shared" si="6"/>
        <v>141850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11681</v>
      </c>
      <c r="C20" s="14">
        <v>5681</v>
      </c>
      <c r="D20" s="14">
        <v>8357</v>
      </c>
      <c r="E20" s="14">
        <v>1235</v>
      </c>
      <c r="F20" s="14">
        <v>6660</v>
      </c>
      <c r="G20" s="14">
        <v>8410</v>
      </c>
      <c r="H20" s="14">
        <v>5956</v>
      </c>
      <c r="I20" s="14">
        <v>1009</v>
      </c>
      <c r="J20" s="14">
        <v>11593</v>
      </c>
      <c r="K20" s="14">
        <v>6884</v>
      </c>
      <c r="L20" s="14">
        <v>12753</v>
      </c>
      <c r="M20" s="14">
        <v>3769</v>
      </c>
      <c r="N20" s="14">
        <v>2160</v>
      </c>
      <c r="O20" s="12">
        <f t="shared" si="6"/>
        <v>86148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532</v>
      </c>
      <c r="C21" s="14">
        <v>317</v>
      </c>
      <c r="D21" s="14">
        <v>310</v>
      </c>
      <c r="E21" s="14">
        <v>78</v>
      </c>
      <c r="F21" s="14">
        <v>354</v>
      </c>
      <c r="G21" s="14">
        <v>487</v>
      </c>
      <c r="H21" s="14">
        <v>286</v>
      </c>
      <c r="I21" s="14">
        <v>53</v>
      </c>
      <c r="J21" s="14">
        <v>452</v>
      </c>
      <c r="K21" s="14">
        <v>276</v>
      </c>
      <c r="L21" s="14">
        <v>506</v>
      </c>
      <c r="M21" s="14">
        <v>127</v>
      </c>
      <c r="N21" s="14">
        <v>58</v>
      </c>
      <c r="O21" s="12">
        <f t="shared" si="6"/>
        <v>3836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25965</v>
      </c>
      <c r="C22" s="14">
        <f>C23+C24</f>
        <v>17959</v>
      </c>
      <c r="D22" s="14">
        <f>D23+D24</f>
        <v>22259</v>
      </c>
      <c r="E22" s="14">
        <f>E23+E24</f>
        <v>3798</v>
      </c>
      <c r="F22" s="14">
        <f aca="true" t="shared" si="7" ref="F22:N22">F23+F24</f>
        <v>19539</v>
      </c>
      <c r="G22" s="14">
        <f t="shared" si="7"/>
        <v>26631</v>
      </c>
      <c r="H22" s="14">
        <f>H23+H24</f>
        <v>17887</v>
      </c>
      <c r="I22" s="14">
        <f>I23+I24</f>
        <v>3072</v>
      </c>
      <c r="J22" s="14">
        <f>J23+J24</f>
        <v>22763</v>
      </c>
      <c r="K22" s="14">
        <f>K23+K24</f>
        <v>16524</v>
      </c>
      <c r="L22" s="14">
        <f>L23+L24</f>
        <v>17759</v>
      </c>
      <c r="M22" s="14">
        <f t="shared" si="7"/>
        <v>4817</v>
      </c>
      <c r="N22" s="14">
        <f t="shared" si="7"/>
        <v>2484</v>
      </c>
      <c r="O22" s="12">
        <f t="shared" si="6"/>
        <v>201457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21053</v>
      </c>
      <c r="C23" s="14">
        <v>15206</v>
      </c>
      <c r="D23" s="14">
        <v>18678</v>
      </c>
      <c r="E23" s="14">
        <v>3279</v>
      </c>
      <c r="F23" s="14">
        <v>16562</v>
      </c>
      <c r="G23" s="14">
        <v>22779</v>
      </c>
      <c r="H23" s="14">
        <v>15431</v>
      </c>
      <c r="I23" s="14">
        <v>2675</v>
      </c>
      <c r="J23" s="14">
        <v>18540</v>
      </c>
      <c r="K23" s="14">
        <v>13905</v>
      </c>
      <c r="L23" s="14">
        <v>14940</v>
      </c>
      <c r="M23" s="14">
        <v>4045</v>
      </c>
      <c r="N23" s="14">
        <v>2002</v>
      </c>
      <c r="O23" s="12">
        <f t="shared" si="6"/>
        <v>169095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4912</v>
      </c>
      <c r="C24" s="14">
        <v>2753</v>
      </c>
      <c r="D24" s="14">
        <v>3581</v>
      </c>
      <c r="E24" s="14">
        <v>519</v>
      </c>
      <c r="F24" s="14">
        <v>2977</v>
      </c>
      <c r="G24" s="14">
        <v>3852</v>
      </c>
      <c r="H24" s="14">
        <v>2456</v>
      </c>
      <c r="I24" s="14">
        <v>397</v>
      </c>
      <c r="J24" s="14">
        <v>4223</v>
      </c>
      <c r="K24" s="14">
        <v>2619</v>
      </c>
      <c r="L24" s="14">
        <v>2819</v>
      </c>
      <c r="M24" s="14">
        <v>772</v>
      </c>
      <c r="N24" s="14">
        <v>482</v>
      </c>
      <c r="O24" s="12">
        <f t="shared" si="6"/>
        <v>32362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268284.1888</v>
      </c>
      <c r="C28" s="56">
        <f aca="true" t="shared" si="8" ref="C28:N28">C29+C30</f>
        <v>184135.33699999997</v>
      </c>
      <c r="D28" s="56">
        <f t="shared" si="8"/>
        <v>208372.0015</v>
      </c>
      <c r="E28" s="56">
        <f t="shared" si="8"/>
        <v>41675.821899999995</v>
      </c>
      <c r="F28" s="56">
        <f t="shared" si="8"/>
        <v>193205.87550000002</v>
      </c>
      <c r="G28" s="56">
        <f t="shared" si="8"/>
        <v>196550.7832</v>
      </c>
      <c r="H28" s="56">
        <f t="shared" si="8"/>
        <v>167975.75040000002</v>
      </c>
      <c r="I28" s="56">
        <f t="shared" si="8"/>
        <v>29188.879200000003</v>
      </c>
      <c r="J28" s="56">
        <f t="shared" si="8"/>
        <v>265958.4934</v>
      </c>
      <c r="K28" s="56">
        <f t="shared" si="8"/>
        <v>208171.20739999998</v>
      </c>
      <c r="L28" s="56">
        <f t="shared" si="8"/>
        <v>259988.36560000002</v>
      </c>
      <c r="M28" s="56">
        <f t="shared" si="8"/>
        <v>100563.783</v>
      </c>
      <c r="N28" s="56">
        <f t="shared" si="8"/>
        <v>49919.6639</v>
      </c>
      <c r="O28" s="56">
        <f>SUM(B28:N28)</f>
        <v>2173990.1508</v>
      </c>
      <c r="Q28" s="62"/>
    </row>
    <row r="29" spans="1:15" ht="18.75" customHeight="1">
      <c r="A29" s="54" t="s">
        <v>57</v>
      </c>
      <c r="B29" s="52">
        <f aca="true" t="shared" si="9" ref="B29:N29">B26*B7</f>
        <v>263633.6288</v>
      </c>
      <c r="C29" s="52">
        <f t="shared" si="9"/>
        <v>177114.56699999998</v>
      </c>
      <c r="D29" s="52">
        <f t="shared" si="9"/>
        <v>196746.44150000002</v>
      </c>
      <c r="E29" s="52">
        <f t="shared" si="9"/>
        <v>41675.821899999995</v>
      </c>
      <c r="F29" s="52">
        <f t="shared" si="9"/>
        <v>184616.24550000002</v>
      </c>
      <c r="G29" s="52">
        <f t="shared" si="9"/>
        <v>191883.4632</v>
      </c>
      <c r="H29" s="52">
        <f t="shared" si="9"/>
        <v>164475.32040000003</v>
      </c>
      <c r="I29" s="52">
        <f t="shared" si="9"/>
        <v>29188.879200000003</v>
      </c>
      <c r="J29" s="52">
        <f t="shared" si="9"/>
        <v>254833.3234</v>
      </c>
      <c r="K29" s="52">
        <f t="shared" si="9"/>
        <v>192727.9374</v>
      </c>
      <c r="L29" s="52">
        <f t="shared" si="9"/>
        <v>248863.5156</v>
      </c>
      <c r="M29" s="52">
        <f t="shared" si="9"/>
        <v>95312.953</v>
      </c>
      <c r="N29" s="52">
        <f t="shared" si="9"/>
        <v>47659.1039</v>
      </c>
      <c r="O29" s="53">
        <f>SUM(B29:N29)</f>
        <v>2088731.2008000002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8589.63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85258.95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-59752</v>
      </c>
      <c r="C32" s="25">
        <f t="shared" si="10"/>
        <v>-46836</v>
      </c>
      <c r="D32" s="25">
        <f t="shared" si="10"/>
        <v>-50962.39</v>
      </c>
      <c r="E32" s="25">
        <f t="shared" si="10"/>
        <v>-5104</v>
      </c>
      <c r="F32" s="25">
        <f t="shared" si="10"/>
        <v>-37480</v>
      </c>
      <c r="G32" s="25">
        <f t="shared" si="10"/>
        <v>-51672</v>
      </c>
      <c r="H32" s="25">
        <f t="shared" si="10"/>
        <v>-43372</v>
      </c>
      <c r="I32" s="25">
        <f t="shared" si="10"/>
        <v>-8500</v>
      </c>
      <c r="J32" s="25">
        <f t="shared" si="10"/>
        <v>-43064</v>
      </c>
      <c r="K32" s="25">
        <f t="shared" si="10"/>
        <v>-42536</v>
      </c>
      <c r="L32" s="25">
        <f t="shared" si="10"/>
        <v>-38912</v>
      </c>
      <c r="M32" s="25">
        <f t="shared" si="10"/>
        <v>-15040</v>
      </c>
      <c r="N32" s="25">
        <f t="shared" si="10"/>
        <v>-8904</v>
      </c>
      <c r="O32" s="25">
        <f t="shared" si="10"/>
        <v>-452134.39</v>
      </c>
    </row>
    <row r="33" spans="1:15" ht="18.75" customHeight="1">
      <c r="A33" s="17" t="s">
        <v>58</v>
      </c>
      <c r="B33" s="26">
        <f>+B34</f>
        <v>-59752</v>
      </c>
      <c r="C33" s="26">
        <f aca="true" t="shared" si="11" ref="C33:O33">+C34</f>
        <v>-46836</v>
      </c>
      <c r="D33" s="26">
        <f t="shared" si="11"/>
        <v>-44560</v>
      </c>
      <c r="E33" s="26">
        <f t="shared" si="11"/>
        <v>-5104</v>
      </c>
      <c r="F33" s="26">
        <f t="shared" si="11"/>
        <v>-36980</v>
      </c>
      <c r="G33" s="26">
        <f t="shared" si="11"/>
        <v>-51172</v>
      </c>
      <c r="H33" s="26">
        <f t="shared" si="11"/>
        <v>-43372</v>
      </c>
      <c r="I33" s="26">
        <f t="shared" si="11"/>
        <v>-7000</v>
      </c>
      <c r="J33" s="26">
        <f t="shared" si="11"/>
        <v>-43064</v>
      </c>
      <c r="K33" s="26">
        <f t="shared" si="11"/>
        <v>-42536</v>
      </c>
      <c r="L33" s="26">
        <f t="shared" si="11"/>
        <v>-38912</v>
      </c>
      <c r="M33" s="26">
        <f t="shared" si="11"/>
        <v>-15040</v>
      </c>
      <c r="N33" s="26">
        <f t="shared" si="11"/>
        <v>-8904</v>
      </c>
      <c r="O33" s="26">
        <f t="shared" si="11"/>
        <v>-443232</v>
      </c>
    </row>
    <row r="34" spans="1:26" ht="18.75" customHeight="1">
      <c r="A34" s="13" t="s">
        <v>59</v>
      </c>
      <c r="B34" s="20">
        <f>ROUND(-B9*$D$3,2)</f>
        <v>-59752</v>
      </c>
      <c r="C34" s="20">
        <f>ROUND(-C9*$D$3,2)</f>
        <v>-46836</v>
      </c>
      <c r="D34" s="20">
        <f>ROUND(-D9*$D$3,2)</f>
        <v>-44560</v>
      </c>
      <c r="E34" s="20">
        <f>ROUND(-E9*$D$3,2)</f>
        <v>-5104</v>
      </c>
      <c r="F34" s="20">
        <f aca="true" t="shared" si="12" ref="F34:N34">ROUND(-F9*$D$3,2)</f>
        <v>-36980</v>
      </c>
      <c r="G34" s="20">
        <f t="shared" si="12"/>
        <v>-51172</v>
      </c>
      <c r="H34" s="20">
        <f t="shared" si="12"/>
        <v>-43372</v>
      </c>
      <c r="I34" s="20">
        <f>ROUND(-I9*$D$3,2)</f>
        <v>-7000</v>
      </c>
      <c r="J34" s="20">
        <f>ROUND(-J9*$D$3,2)</f>
        <v>-43064</v>
      </c>
      <c r="K34" s="20">
        <f>ROUND(-K9*$D$3,2)</f>
        <v>-42536</v>
      </c>
      <c r="L34" s="20">
        <f>ROUND(-L9*$D$3,2)</f>
        <v>-38912</v>
      </c>
      <c r="M34" s="20">
        <f t="shared" si="12"/>
        <v>-15040</v>
      </c>
      <c r="N34" s="20">
        <f t="shared" si="12"/>
        <v>-8904</v>
      </c>
      <c r="O34" s="44">
        <f aca="true" t="shared" si="13" ref="O34:O45">SUM(B34:N34)</f>
        <v>-443232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-6402.39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-8902.39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-500-5902.39</f>
        <v>-6402.39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-8902.39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208532.1888</v>
      </c>
      <c r="C46" s="29">
        <f t="shared" si="15"/>
        <v>137299.33699999997</v>
      </c>
      <c r="D46" s="29">
        <f t="shared" si="15"/>
        <v>157409.6115</v>
      </c>
      <c r="E46" s="29">
        <f t="shared" si="15"/>
        <v>36571.821899999995</v>
      </c>
      <c r="F46" s="29">
        <f t="shared" si="15"/>
        <v>155725.87550000002</v>
      </c>
      <c r="G46" s="29">
        <f t="shared" si="15"/>
        <v>144878.7832</v>
      </c>
      <c r="H46" s="29">
        <f t="shared" si="15"/>
        <v>124603.75040000002</v>
      </c>
      <c r="I46" s="29">
        <f t="shared" si="15"/>
        <v>20688.879200000003</v>
      </c>
      <c r="J46" s="29">
        <f t="shared" si="15"/>
        <v>222894.49339999998</v>
      </c>
      <c r="K46" s="29">
        <f t="shared" si="15"/>
        <v>165635.20739999998</v>
      </c>
      <c r="L46" s="29">
        <f t="shared" si="15"/>
        <v>221076.36560000002</v>
      </c>
      <c r="M46" s="29">
        <f t="shared" si="15"/>
        <v>85523.783</v>
      </c>
      <c r="N46" s="29">
        <f t="shared" si="15"/>
        <v>41015.6639</v>
      </c>
      <c r="O46" s="29">
        <f>SUM(B46:N46)</f>
        <v>1721855.7608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208532.18</v>
      </c>
      <c r="C49" s="35">
        <f aca="true" t="shared" si="16" ref="C49:N49">SUM(C50:C63)</f>
        <v>137299.34</v>
      </c>
      <c r="D49" s="35">
        <f t="shared" si="16"/>
        <v>157409.61</v>
      </c>
      <c r="E49" s="35">
        <f t="shared" si="16"/>
        <v>36571.82</v>
      </c>
      <c r="F49" s="35">
        <f t="shared" si="16"/>
        <v>155725.88</v>
      </c>
      <c r="G49" s="35">
        <f t="shared" si="16"/>
        <v>144878.78</v>
      </c>
      <c r="H49" s="35">
        <f t="shared" si="16"/>
        <v>124603.75</v>
      </c>
      <c r="I49" s="35">
        <f t="shared" si="16"/>
        <v>20688.88</v>
      </c>
      <c r="J49" s="35">
        <f t="shared" si="16"/>
        <v>222894.5</v>
      </c>
      <c r="K49" s="35">
        <f t="shared" si="16"/>
        <v>165635.21</v>
      </c>
      <c r="L49" s="35">
        <f t="shared" si="16"/>
        <v>221076.37</v>
      </c>
      <c r="M49" s="35">
        <f t="shared" si="16"/>
        <v>85523.78</v>
      </c>
      <c r="N49" s="35">
        <f t="shared" si="16"/>
        <v>41015.66</v>
      </c>
      <c r="O49" s="29">
        <f>SUM(O50:O63)</f>
        <v>1721855.7599999998</v>
      </c>
      <c r="Q49" s="64"/>
    </row>
    <row r="50" spans="1:18" ht="18.75" customHeight="1">
      <c r="A50" s="17" t="s">
        <v>39</v>
      </c>
      <c r="B50" s="35">
        <v>43328.4</v>
      </c>
      <c r="C50" s="35">
        <v>38992.52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82320.92</v>
      </c>
      <c r="P50"/>
      <c r="Q50" s="64"/>
      <c r="R50" s="65"/>
    </row>
    <row r="51" spans="1:16" ht="18.75" customHeight="1">
      <c r="A51" s="17" t="s">
        <v>40</v>
      </c>
      <c r="B51" s="35">
        <v>165203.78</v>
      </c>
      <c r="C51" s="35">
        <v>98306.82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263510.6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157409.61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157409.61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36571.82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36571.82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155725.88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155725.88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144878.78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144878.78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124603.75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124603.75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20688.88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20688.88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222894.5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222894.5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165635.21</v>
      </c>
      <c r="L59" s="34">
        <v>0</v>
      </c>
      <c r="M59" s="34">
        <v>0</v>
      </c>
      <c r="N59" s="34">
        <v>0</v>
      </c>
      <c r="O59" s="29">
        <f t="shared" si="17"/>
        <v>165635.21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221076.37</v>
      </c>
      <c r="M60" s="34">
        <v>0</v>
      </c>
      <c r="N60" s="34">
        <v>0</v>
      </c>
      <c r="O60" s="26">
        <f t="shared" si="17"/>
        <v>221076.37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85523.78</v>
      </c>
      <c r="N61" s="34">
        <v>0</v>
      </c>
      <c r="O61" s="29">
        <f t="shared" si="17"/>
        <v>85523.78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41015.66</v>
      </c>
      <c r="O62" s="26">
        <f t="shared" si="17"/>
        <v>41015.66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2.4457481584937875</v>
      </c>
      <c r="C67" s="42">
        <v>2.6029615835174433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/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2019-01-03T11:37:42Z</dcterms:modified>
  <cp:category/>
  <cp:version/>
  <cp:contentType/>
  <cp:contentStatus/>
</cp:coreProperties>
</file>