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<sst xmlns="http://schemas.openxmlformats.org/spreadsheetml/2006/main" count="99" uniqueCount="97">
  <si>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</si>
  <si>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</si>
  <si>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</si>
  <si>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</si>
  <si>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</si>
  <si>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</si>
  <si>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</si>
  <si>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</si>
  <si>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</si>
  <si>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</si>
  <si>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</si>
  <si>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</si>
  <si>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</si>
  <si>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</si>
  <si>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</si>
  <si>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</si>
  <si>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</si>
  <si>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</si>
  <si>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</si>
  <si>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</si>
  <si>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</si>
  <si>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</si>
  <si>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</si>
  <si>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</si>
  <si>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</si>
  <si>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</si>
  <si>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</si>
  <si>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</si>
  <si>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</si>
  <si>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</si>
  <si>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</si>
  <si>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</si>
  <si>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</si>
  <si>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</si>
  <si>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</si>
  <si>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</si>
  <si>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</si>
  <si>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</si>
  <si>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</si>
  <si>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</si>
  <si>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</si>
  <si>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</si>
  <si>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</si>
  <si>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</si>
  <si>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</si>
  <si>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</si>
  <si>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</si>
  <si>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</si>
  <si>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</si>
  <si>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</si>
  <si>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</si>
  <si>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</si>
  <si>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</si>
  <si>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</si>
  <si>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</si>
  <si>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</si>
  <si>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</si>
  <si>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</si>
  <si>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</si>
  <si>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</si>
  <si>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</si>
  <si>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</si>
  <si>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</si>
  <si>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</si>
  <si>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</si>
  <si>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</si>
  <si>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</si>
  <si>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</si>
  <si>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</si>
  <si>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</si>
  <si>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</si>
  <si>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</si>
  <si>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</si>
  <si>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</si>
  <si>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</si>
  <si>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</si>
  <si>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</si>
  <si>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</si>
  <si>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</si>
  <si>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</si>
  <si>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</si>
  <si>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</si>
  <si>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</si>
  <si>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</si>
  <si>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</si>
  <si>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</si>
  <si>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</si>
  <si>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</si>
  <si>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</si>
  <si>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</si>
  <si>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</si>
  <si>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</si>
  <si>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</si>
  <si>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</si>
  <si>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</si>
  <si>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</si>
  <si>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16/12/18 - VENCIMENTO 21/12/18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</si>
</sst>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228834</v>
      </c>
      <c r="C7" s="10">
        <f t="shared" si="0"/>
        <v>155367</v>
      </c>
      <c r="D7" s="10">
        <f t="shared" si="0"/>
        <v>191749</v>
      </c>
      <c r="E7" s="10">
        <f t="shared" si="0"/>
        <v>31612</v>
      </c>
      <c r="F7" s="10">
        <f t="shared" si="0"/>
        <v>171166</v>
      </c>
      <c r="G7" s="10">
        <f t="shared" si="0"/>
        <v>238577</v>
      </c>
      <c r="H7" s="10">
        <f t="shared" si="0"/>
        <v>154106</v>
      </c>
      <c r="I7" s="10">
        <f t="shared" si="0"/>
        <v>27875</v>
      </c>
      <c r="J7" s="10">
        <f t="shared" si="0"/>
        <v>211346</v>
      </c>
      <c r="K7" s="10">
        <f t="shared" si="0"/>
        <v>150388</v>
      </c>
      <c r="L7" s="10">
        <f t="shared" si="0"/>
        <v>199824</v>
      </c>
      <c r="M7" s="10">
        <f t="shared" si="0"/>
        <v>59570</v>
      </c>
      <c r="N7" s="10">
        <f t="shared" si="0"/>
        <v>37129</v>
      </c>
      <c r="O7" s="10">
        <f>+O8+O18+O22</f>
        <v>1857543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112037</v>
      </c>
      <c r="C8" s="12">
        <f t="shared" si="1"/>
        <v>79222</v>
      </c>
      <c r="D8" s="12">
        <f t="shared" si="1"/>
        <v>101748</v>
      </c>
      <c r="E8" s="12">
        <f t="shared" si="1"/>
        <v>15303</v>
      </c>
      <c r="F8" s="12">
        <f t="shared" si="1"/>
        <v>85560</v>
      </c>
      <c r="G8" s="12">
        <f t="shared" si="1"/>
        <v>122433</v>
      </c>
      <c r="H8" s="12">
        <f t="shared" si="1"/>
        <v>77198</v>
      </c>
      <c r="I8" s="12">
        <f t="shared" si="1"/>
        <v>14202</v>
      </c>
      <c r="J8" s="12">
        <f t="shared" si="1"/>
        <v>107812</v>
      </c>
      <c r="K8" s="12">
        <f t="shared" si="1"/>
        <v>76636</v>
      </c>
      <c r="L8" s="12">
        <f t="shared" si="1"/>
        <v>100297</v>
      </c>
      <c r="M8" s="12">
        <f t="shared" si="1"/>
        <v>33080</v>
      </c>
      <c r="N8" s="12">
        <f t="shared" si="1"/>
        <v>21649</v>
      </c>
      <c r="O8" s="12">
        <f>SUM(B8:N8)</f>
        <v>947177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17550</v>
      </c>
      <c r="C9" s="14">
        <v>16289</v>
      </c>
      <c r="D9" s="14">
        <v>14048</v>
      </c>
      <c r="E9" s="14">
        <v>2237</v>
      </c>
      <c r="F9" s="14">
        <v>12458</v>
      </c>
      <c r="G9" s="14">
        <v>20125</v>
      </c>
      <c r="H9" s="14">
        <v>15931</v>
      </c>
      <c r="I9" s="14">
        <v>2731</v>
      </c>
      <c r="J9" s="14">
        <v>12433</v>
      </c>
      <c r="K9" s="14">
        <v>13446</v>
      </c>
      <c r="L9" s="14">
        <v>12828</v>
      </c>
      <c r="M9" s="14">
        <v>5402</v>
      </c>
      <c r="N9" s="14">
        <v>3575</v>
      </c>
      <c r="O9" s="12">
        <f aca="true" t="shared" si="2" ref="O9:O17">SUM(B9:N9)</f>
        <v>149053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89915</v>
      </c>
      <c r="C10" s="14">
        <f>C11+C12+C13</f>
        <v>59967</v>
      </c>
      <c r="D10" s="14">
        <f>D11+D12+D13</f>
        <v>84198</v>
      </c>
      <c r="E10" s="14">
        <f>E11+E12+E13</f>
        <v>12498</v>
      </c>
      <c r="F10" s="14">
        <f aca="true" t="shared" si="3" ref="F10:N10">F11+F12+F13</f>
        <v>69684</v>
      </c>
      <c r="G10" s="14">
        <f t="shared" si="3"/>
        <v>97359</v>
      </c>
      <c r="H10" s="14">
        <f>H11+H12+H13</f>
        <v>58559</v>
      </c>
      <c r="I10" s="14">
        <f>I11+I12+I13</f>
        <v>10953</v>
      </c>
      <c r="J10" s="14">
        <f>J11+J12+J13</f>
        <v>90580</v>
      </c>
      <c r="K10" s="14">
        <f>K11+K12+K13</f>
        <v>59999</v>
      </c>
      <c r="L10" s="14">
        <f>L11+L12+L13</f>
        <v>82693</v>
      </c>
      <c r="M10" s="14">
        <f t="shared" si="3"/>
        <v>26512</v>
      </c>
      <c r="N10" s="14">
        <f t="shared" si="3"/>
        <v>17432</v>
      </c>
      <c r="O10" s="12">
        <f t="shared" si="2"/>
        <v>760349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43684</v>
      </c>
      <c r="C11" s="14">
        <v>29757</v>
      </c>
      <c r="D11" s="14">
        <v>41408</v>
      </c>
      <c r="E11" s="14">
        <v>6217</v>
      </c>
      <c r="F11" s="14">
        <v>34019</v>
      </c>
      <c r="G11" s="14">
        <v>47007</v>
      </c>
      <c r="H11" s="14">
        <v>28970</v>
      </c>
      <c r="I11" s="14">
        <v>5387</v>
      </c>
      <c r="J11" s="14">
        <v>43786</v>
      </c>
      <c r="K11" s="14">
        <v>27797</v>
      </c>
      <c r="L11" s="14">
        <v>37050</v>
      </c>
      <c r="M11" s="14">
        <v>11319</v>
      </c>
      <c r="N11" s="14">
        <v>7196</v>
      </c>
      <c r="O11" s="12">
        <f t="shared" si="2"/>
        <v>363597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43035</v>
      </c>
      <c r="C12" s="14">
        <v>27320</v>
      </c>
      <c r="D12" s="14">
        <v>40612</v>
      </c>
      <c r="E12" s="14">
        <v>5856</v>
      </c>
      <c r="F12" s="14">
        <v>33066</v>
      </c>
      <c r="G12" s="14">
        <v>46000</v>
      </c>
      <c r="H12" s="14">
        <v>27484</v>
      </c>
      <c r="I12" s="14">
        <v>5161</v>
      </c>
      <c r="J12" s="14">
        <v>44401</v>
      </c>
      <c r="K12" s="14">
        <v>30344</v>
      </c>
      <c r="L12" s="14">
        <v>42761</v>
      </c>
      <c r="M12" s="14">
        <v>14304</v>
      </c>
      <c r="N12" s="14">
        <v>9723</v>
      </c>
      <c r="O12" s="12">
        <f t="shared" si="2"/>
        <v>370067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3196</v>
      </c>
      <c r="C13" s="14">
        <v>2890</v>
      </c>
      <c r="D13" s="14">
        <v>2178</v>
      </c>
      <c r="E13" s="14">
        <v>425</v>
      </c>
      <c r="F13" s="14">
        <v>2599</v>
      </c>
      <c r="G13" s="14">
        <v>4352</v>
      </c>
      <c r="H13" s="14">
        <v>2105</v>
      </c>
      <c r="I13" s="14">
        <v>405</v>
      </c>
      <c r="J13" s="14">
        <v>2393</v>
      </c>
      <c r="K13" s="14">
        <v>1858</v>
      </c>
      <c r="L13" s="14">
        <v>2882</v>
      </c>
      <c r="M13" s="14">
        <v>889</v>
      </c>
      <c r="N13" s="14">
        <v>513</v>
      </c>
      <c r="O13" s="12">
        <f t="shared" si="2"/>
        <v>26685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4572</v>
      </c>
      <c r="C14" s="14">
        <f>C15+C16+C17</f>
        <v>2966</v>
      </c>
      <c r="D14" s="14">
        <f>D15+D16+D17</f>
        <v>3502</v>
      </c>
      <c r="E14" s="14">
        <f>E15+E16+E17</f>
        <v>568</v>
      </c>
      <c r="F14" s="14">
        <f aca="true" t="shared" si="4" ref="F14:N14">F15+F16+F17</f>
        <v>3418</v>
      </c>
      <c r="G14" s="14">
        <f t="shared" si="4"/>
        <v>4949</v>
      </c>
      <c r="H14" s="14">
        <f>H15+H16+H17</f>
        <v>2708</v>
      </c>
      <c r="I14" s="14">
        <f>I15+I16+I17</f>
        <v>518</v>
      </c>
      <c r="J14" s="14">
        <f>J15+J16+J17</f>
        <v>4799</v>
      </c>
      <c r="K14" s="14">
        <f>K15+K16+K17</f>
        <v>3191</v>
      </c>
      <c r="L14" s="14">
        <f>L15+L16+L17</f>
        <v>4776</v>
      </c>
      <c r="M14" s="14">
        <f t="shared" si="4"/>
        <v>1166</v>
      </c>
      <c r="N14" s="14">
        <f t="shared" si="4"/>
        <v>642</v>
      </c>
      <c r="O14" s="12">
        <f t="shared" si="2"/>
        <v>37775</v>
      </c>
    </row>
    <row r="15" spans="1:26" ht="18.75" customHeight="1">
      <c r="A15" s="15" t="s">
        <v>13</v>
      </c>
      <c r="B15" s="14">
        <v>4551</v>
      </c>
      <c r="C15" s="14">
        <v>2965</v>
      </c>
      <c r="D15" s="14">
        <v>3500</v>
      </c>
      <c r="E15" s="14">
        <v>567</v>
      </c>
      <c r="F15" s="14">
        <v>3413</v>
      </c>
      <c r="G15" s="14">
        <v>4939</v>
      </c>
      <c r="H15" s="14">
        <v>2705</v>
      </c>
      <c r="I15" s="14">
        <v>517</v>
      </c>
      <c r="J15" s="14">
        <v>4795</v>
      </c>
      <c r="K15" s="14">
        <v>3188</v>
      </c>
      <c r="L15" s="14">
        <v>4768</v>
      </c>
      <c r="M15" s="14">
        <v>1162</v>
      </c>
      <c r="N15" s="14">
        <v>640</v>
      </c>
      <c r="O15" s="12">
        <f t="shared" si="2"/>
        <v>37710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1</v>
      </c>
      <c r="D16" s="14">
        <v>1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3</v>
      </c>
      <c r="L16" s="14">
        <v>5</v>
      </c>
      <c r="M16" s="14">
        <v>3</v>
      </c>
      <c r="N16" s="14">
        <v>1</v>
      </c>
      <c r="O16" s="12">
        <f t="shared" si="2"/>
        <v>29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0</v>
      </c>
      <c r="D17" s="14">
        <v>1</v>
      </c>
      <c r="E17" s="14">
        <v>1</v>
      </c>
      <c r="F17" s="14">
        <v>4</v>
      </c>
      <c r="G17" s="14">
        <v>10</v>
      </c>
      <c r="H17" s="14">
        <v>3</v>
      </c>
      <c r="I17" s="14">
        <v>1</v>
      </c>
      <c r="J17" s="14">
        <v>4</v>
      </c>
      <c r="K17" s="14">
        <v>0</v>
      </c>
      <c r="L17" s="14">
        <v>3</v>
      </c>
      <c r="M17" s="14">
        <v>1</v>
      </c>
      <c r="N17" s="14">
        <v>1</v>
      </c>
      <c r="O17" s="12">
        <f t="shared" si="2"/>
        <v>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60180</v>
      </c>
      <c r="C18" s="18">
        <f>C19+C20+C21</f>
        <v>35027</v>
      </c>
      <c r="D18" s="18">
        <f>D19+D20+D21</f>
        <v>41005</v>
      </c>
      <c r="E18" s="18">
        <f>E19+E20+E21</f>
        <v>7064</v>
      </c>
      <c r="F18" s="18">
        <f aca="true" t="shared" si="5" ref="F18:N18">F19+F20+F21</f>
        <v>39441</v>
      </c>
      <c r="G18" s="18">
        <f t="shared" si="5"/>
        <v>50749</v>
      </c>
      <c r="H18" s="18">
        <f>H19+H20+H21</f>
        <v>36284</v>
      </c>
      <c r="I18" s="18">
        <f>I19+I20+I21</f>
        <v>6467</v>
      </c>
      <c r="J18" s="18">
        <f>J19+J20+J21</f>
        <v>56846</v>
      </c>
      <c r="K18" s="18">
        <f>K19+K20+K21</f>
        <v>34523</v>
      </c>
      <c r="L18" s="18">
        <f>L19+L20+L21</f>
        <v>61021</v>
      </c>
      <c r="M18" s="18">
        <f t="shared" si="5"/>
        <v>15991</v>
      </c>
      <c r="N18" s="18">
        <f t="shared" si="5"/>
        <v>9498</v>
      </c>
      <c r="O18" s="12">
        <f aca="true" t="shared" si="6" ref="O18:O24">SUM(B18:N18)</f>
        <v>454096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33119</v>
      </c>
      <c r="C19" s="14">
        <v>21314</v>
      </c>
      <c r="D19" s="14">
        <v>22432</v>
      </c>
      <c r="E19" s="14">
        <v>4012</v>
      </c>
      <c r="F19" s="14">
        <v>22606</v>
      </c>
      <c r="G19" s="14">
        <v>28483</v>
      </c>
      <c r="H19" s="14">
        <v>21122</v>
      </c>
      <c r="I19" s="14">
        <v>3824</v>
      </c>
      <c r="J19" s="14">
        <v>31127</v>
      </c>
      <c r="K19" s="14">
        <v>18859</v>
      </c>
      <c r="L19" s="14">
        <v>31150</v>
      </c>
      <c r="M19" s="14">
        <v>8184</v>
      </c>
      <c r="N19" s="14">
        <v>4615</v>
      </c>
      <c r="O19" s="12">
        <f t="shared" si="6"/>
        <v>250847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25516</v>
      </c>
      <c r="C20" s="14">
        <v>12676</v>
      </c>
      <c r="D20" s="14">
        <v>17784</v>
      </c>
      <c r="E20" s="14">
        <v>2886</v>
      </c>
      <c r="F20" s="14">
        <v>15736</v>
      </c>
      <c r="G20" s="14">
        <v>20810</v>
      </c>
      <c r="H20" s="14">
        <v>14344</v>
      </c>
      <c r="I20" s="14">
        <v>2525</v>
      </c>
      <c r="J20" s="14">
        <v>24574</v>
      </c>
      <c r="K20" s="14">
        <v>14925</v>
      </c>
      <c r="L20" s="14">
        <v>28320</v>
      </c>
      <c r="M20" s="14">
        <v>7376</v>
      </c>
      <c r="N20" s="14">
        <v>4686</v>
      </c>
      <c r="O20" s="12">
        <f t="shared" si="6"/>
        <v>192158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1545</v>
      </c>
      <c r="C21" s="14">
        <v>1037</v>
      </c>
      <c r="D21" s="14">
        <v>789</v>
      </c>
      <c r="E21" s="14">
        <v>166</v>
      </c>
      <c r="F21" s="14">
        <v>1099</v>
      </c>
      <c r="G21" s="14">
        <v>1456</v>
      </c>
      <c r="H21" s="14">
        <v>818</v>
      </c>
      <c r="I21" s="14">
        <v>118</v>
      </c>
      <c r="J21" s="14">
        <v>1145</v>
      </c>
      <c r="K21" s="14">
        <v>739</v>
      </c>
      <c r="L21" s="14">
        <v>1551</v>
      </c>
      <c r="M21" s="14">
        <v>431</v>
      </c>
      <c r="N21" s="14">
        <v>197</v>
      </c>
      <c r="O21" s="12">
        <f t="shared" si="6"/>
        <v>11091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56617</v>
      </c>
      <c r="C22" s="14">
        <f>C23+C24</f>
        <v>41118</v>
      </c>
      <c r="D22" s="14">
        <f>D23+D24</f>
        <v>48996</v>
      </c>
      <c r="E22" s="14">
        <f>E23+E24</f>
        <v>9245</v>
      </c>
      <c r="F22" s="14">
        <f aca="true" t="shared" si="7" ref="F22:N22">F23+F24</f>
        <v>46165</v>
      </c>
      <c r="G22" s="14">
        <f t="shared" si="7"/>
        <v>65395</v>
      </c>
      <c r="H22" s="14">
        <f>H23+H24</f>
        <v>40624</v>
      </c>
      <c r="I22" s="14">
        <f>I23+I24</f>
        <v>7206</v>
      </c>
      <c r="J22" s="14">
        <f>J23+J24</f>
        <v>46688</v>
      </c>
      <c r="K22" s="14">
        <f>K23+K24</f>
        <v>39229</v>
      </c>
      <c r="L22" s="14">
        <f>L23+L24</f>
        <v>38506</v>
      </c>
      <c r="M22" s="14">
        <f t="shared" si="7"/>
        <v>10499</v>
      </c>
      <c r="N22" s="14">
        <f t="shared" si="7"/>
        <v>5982</v>
      </c>
      <c r="O22" s="12">
        <f t="shared" si="6"/>
        <v>456270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38883</v>
      </c>
      <c r="C23" s="14">
        <v>30893</v>
      </c>
      <c r="D23" s="14">
        <v>34566</v>
      </c>
      <c r="E23" s="14">
        <v>7017</v>
      </c>
      <c r="F23" s="14">
        <v>33801</v>
      </c>
      <c r="G23" s="14">
        <v>49283</v>
      </c>
      <c r="H23" s="14">
        <v>30628</v>
      </c>
      <c r="I23" s="14">
        <v>5775</v>
      </c>
      <c r="J23" s="14">
        <v>32158</v>
      </c>
      <c r="K23" s="14">
        <v>28856</v>
      </c>
      <c r="L23" s="14">
        <v>28391</v>
      </c>
      <c r="M23" s="14">
        <v>7538</v>
      </c>
      <c r="N23" s="14">
        <v>4004</v>
      </c>
      <c r="O23" s="12">
        <f t="shared" si="6"/>
        <v>331793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17734</v>
      </c>
      <c r="C24" s="14">
        <v>10225</v>
      </c>
      <c r="D24" s="14">
        <v>14430</v>
      </c>
      <c r="E24" s="14">
        <v>2228</v>
      </c>
      <c r="F24" s="14">
        <v>12364</v>
      </c>
      <c r="G24" s="14">
        <v>16112</v>
      </c>
      <c r="H24" s="14">
        <v>9996</v>
      </c>
      <c r="I24" s="14">
        <v>1431</v>
      </c>
      <c r="J24" s="14">
        <v>14530</v>
      </c>
      <c r="K24" s="14">
        <v>10373</v>
      </c>
      <c r="L24" s="14">
        <v>10115</v>
      </c>
      <c r="M24" s="14">
        <v>2961</v>
      </c>
      <c r="N24" s="14">
        <v>1978</v>
      </c>
      <c r="O24" s="12">
        <f t="shared" si="6"/>
        <v>124477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504790.1504</v>
      </c>
      <c r="C28" s="56">
        <f aca="true" t="shared" si="8" ref="C28:N28">C29+C30</f>
        <v>364069.6727</v>
      </c>
      <c r="D28" s="56">
        <f t="shared" si="8"/>
        <v>387587.82430000004</v>
      </c>
      <c r="E28" s="56">
        <f t="shared" si="8"/>
        <v>93549.39159999999</v>
      </c>
      <c r="F28" s="56">
        <f t="shared" si="8"/>
        <v>393492.109</v>
      </c>
      <c r="G28" s="56">
        <f t="shared" si="8"/>
        <v>427091.7562</v>
      </c>
      <c r="H28" s="56">
        <f t="shared" si="8"/>
        <v>337540.5956</v>
      </c>
      <c r="I28" s="56">
        <f t="shared" si="8"/>
        <v>61001.65</v>
      </c>
      <c r="J28" s="56">
        <f t="shared" si="8"/>
        <v>470464.5664</v>
      </c>
      <c r="K28" s="56">
        <f t="shared" si="8"/>
        <v>389097.29480000003</v>
      </c>
      <c r="L28" s="56">
        <f t="shared" si="8"/>
        <v>496976.9236</v>
      </c>
      <c r="M28" s="56">
        <f t="shared" si="8"/>
        <v>187922.235</v>
      </c>
      <c r="N28" s="56">
        <f t="shared" si="8"/>
        <v>99653.6399</v>
      </c>
      <c r="O28" s="56">
        <f>SUM(B28:N28)</f>
        <v>4213237.8094999995</v>
      </c>
      <c r="Q28" s="64"/>
    </row>
    <row r="29" spans="1:15" ht="18.75" customHeight="1">
      <c r="A29" s="54" t="s">
        <v>57</v>
      </c>
      <c r="B29" s="52">
        <f aca="true" t="shared" si="9" ref="B29:N29">B26*B7</f>
        <v>500139.5904</v>
      </c>
      <c r="C29" s="52">
        <f t="shared" si="9"/>
        <v>357048.9027</v>
      </c>
      <c r="D29" s="52">
        <f t="shared" si="9"/>
        <v>375962.26430000004</v>
      </c>
      <c r="E29" s="52">
        <f t="shared" si="9"/>
        <v>93549.39159999999</v>
      </c>
      <c r="F29" s="52">
        <f t="shared" si="9"/>
        <v>385380.249</v>
      </c>
      <c r="G29" s="52">
        <f t="shared" si="9"/>
        <v>422424.4362</v>
      </c>
      <c r="H29" s="52">
        <f t="shared" si="9"/>
        <v>334040.1656</v>
      </c>
      <c r="I29" s="52">
        <f t="shared" si="9"/>
        <v>61001.65</v>
      </c>
      <c r="J29" s="52">
        <f t="shared" si="9"/>
        <v>459339.3964</v>
      </c>
      <c r="K29" s="52">
        <f t="shared" si="9"/>
        <v>373654.0248</v>
      </c>
      <c r="L29" s="52">
        <f t="shared" si="9"/>
        <v>485852.0736</v>
      </c>
      <c r="M29" s="52">
        <f t="shared" si="9"/>
        <v>182671.405</v>
      </c>
      <c r="N29" s="52">
        <f t="shared" si="9"/>
        <v>97393.0799</v>
      </c>
      <c r="O29" s="53">
        <f>SUM(B29:N29)</f>
        <v>4128456.629499999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-70200</v>
      </c>
      <c r="C32" s="25">
        <f t="shared" si="10"/>
        <v>-65156</v>
      </c>
      <c r="D32" s="25">
        <f t="shared" si="10"/>
        <v>-67970.87</v>
      </c>
      <c r="E32" s="25">
        <f t="shared" si="10"/>
        <v>-8948</v>
      </c>
      <c r="F32" s="25">
        <f t="shared" si="10"/>
        <v>-50332</v>
      </c>
      <c r="G32" s="25">
        <f t="shared" si="10"/>
        <v>-81000</v>
      </c>
      <c r="H32" s="25">
        <f t="shared" si="10"/>
        <v>-63724</v>
      </c>
      <c r="I32" s="25">
        <f t="shared" si="10"/>
        <v>-12424</v>
      </c>
      <c r="J32" s="25">
        <f t="shared" si="10"/>
        <v>-49732</v>
      </c>
      <c r="K32" s="25">
        <f t="shared" si="10"/>
        <v>-53784</v>
      </c>
      <c r="L32" s="25">
        <f t="shared" si="10"/>
        <v>-51312</v>
      </c>
      <c r="M32" s="25">
        <f t="shared" si="10"/>
        <v>-21608</v>
      </c>
      <c r="N32" s="25">
        <f t="shared" si="10"/>
        <v>-14300</v>
      </c>
      <c r="O32" s="25">
        <f t="shared" si="10"/>
        <v>-610490.87</v>
      </c>
    </row>
    <row r="33" spans="1:15" ht="18.75" customHeight="1">
      <c r="A33" s="17" t="s">
        <v>58</v>
      </c>
      <c r="B33" s="26">
        <f>+B34</f>
        <v>-70200</v>
      </c>
      <c r="C33" s="26">
        <f aca="true" t="shared" si="11" ref="C33:O33">+C34</f>
        <v>-65156</v>
      </c>
      <c r="D33" s="26">
        <f t="shared" si="11"/>
        <v>-56192</v>
      </c>
      <c r="E33" s="26">
        <f t="shared" si="11"/>
        <v>-8948</v>
      </c>
      <c r="F33" s="26">
        <f t="shared" si="11"/>
        <v>-49832</v>
      </c>
      <c r="G33" s="26">
        <f t="shared" si="11"/>
        <v>-80500</v>
      </c>
      <c r="H33" s="26">
        <f t="shared" si="11"/>
        <v>-63724</v>
      </c>
      <c r="I33" s="26">
        <f t="shared" si="11"/>
        <v>-10924</v>
      </c>
      <c r="J33" s="26">
        <f t="shared" si="11"/>
        <v>-49732</v>
      </c>
      <c r="K33" s="26">
        <f t="shared" si="11"/>
        <v>-53784</v>
      </c>
      <c r="L33" s="26">
        <f t="shared" si="11"/>
        <v>-51312</v>
      </c>
      <c r="M33" s="26">
        <f t="shared" si="11"/>
        <v>-21608</v>
      </c>
      <c r="N33" s="26">
        <f t="shared" si="11"/>
        <v>-14300</v>
      </c>
      <c r="O33" s="26">
        <f t="shared" si="11"/>
        <v>-596212</v>
      </c>
    </row>
    <row r="34" spans="1:26" ht="18.75" customHeight="1">
      <c r="A34" s="13" t="s">
        <v>59</v>
      </c>
      <c r="B34" s="20">
        <f>ROUND(-B9*$D$3,2)</f>
        <v>-70200</v>
      </c>
      <c r="C34" s="20">
        <f>ROUND(-C9*$D$3,2)</f>
        <v>-65156</v>
      </c>
      <c r="D34" s="20">
        <f>ROUND(-D9*$D$3,2)</f>
        <v>-56192</v>
      </c>
      <c r="E34" s="20">
        <f>ROUND(-E9*$D$3,2)</f>
        <v>-8948</v>
      </c>
      <c r="F34" s="20">
        <f aca="true" t="shared" si="12" ref="F34:N34">ROUND(-F9*$D$3,2)</f>
        <v>-49832</v>
      </c>
      <c r="G34" s="20">
        <f t="shared" si="12"/>
        <v>-80500</v>
      </c>
      <c r="H34" s="20">
        <f t="shared" si="12"/>
        <v>-63724</v>
      </c>
      <c r="I34" s="20">
        <f>ROUND(-I9*$D$3,2)</f>
        <v>-10924</v>
      </c>
      <c r="J34" s="20">
        <f>ROUND(-J9*$D$3,2)</f>
        <v>-49732</v>
      </c>
      <c r="K34" s="20">
        <f>ROUND(-K9*$D$3,2)</f>
        <v>-53784</v>
      </c>
      <c r="L34" s="20">
        <f>ROUND(-L9*$D$3,2)</f>
        <v>-51312</v>
      </c>
      <c r="M34" s="20">
        <f t="shared" si="12"/>
        <v>-21608</v>
      </c>
      <c r="N34" s="20">
        <f t="shared" si="12"/>
        <v>-14300</v>
      </c>
      <c r="O34" s="44">
        <f aca="true" t="shared" si="13" ref="O34:O45">SUM(B34:N34)</f>
        <v>-596212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-11778.87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-14278.87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-500-11278.87</f>
        <v>-11778.87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-14278.87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434590.1504</v>
      </c>
      <c r="C46" s="29">
        <f t="shared" si="15"/>
        <v>298913.6727</v>
      </c>
      <c r="D46" s="29">
        <f t="shared" si="15"/>
        <v>319616.95430000004</v>
      </c>
      <c r="E46" s="29">
        <f t="shared" si="15"/>
        <v>84601.39159999999</v>
      </c>
      <c r="F46" s="29">
        <f t="shared" si="15"/>
        <v>343160.109</v>
      </c>
      <c r="G46" s="29">
        <f t="shared" si="15"/>
        <v>346091.7562</v>
      </c>
      <c r="H46" s="29">
        <f t="shared" si="15"/>
        <v>273816.5956</v>
      </c>
      <c r="I46" s="29">
        <f t="shared" si="15"/>
        <v>48577.65</v>
      </c>
      <c r="J46" s="29">
        <f t="shared" si="15"/>
        <v>420732.5664</v>
      </c>
      <c r="K46" s="29">
        <f t="shared" si="15"/>
        <v>335313.29480000003</v>
      </c>
      <c r="L46" s="29">
        <f t="shared" si="15"/>
        <v>445664.9236</v>
      </c>
      <c r="M46" s="29">
        <f t="shared" si="15"/>
        <v>166314.235</v>
      </c>
      <c r="N46" s="29">
        <f t="shared" si="15"/>
        <v>85353.6399</v>
      </c>
      <c r="O46" s="29">
        <f>SUM(B46:N46)</f>
        <v>3602746.9394999994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434590.15</v>
      </c>
      <c r="C49" s="35">
        <f aca="true" t="shared" si="16" ref="C49:N49">SUM(C50:C63)</f>
        <v>298913.67</v>
      </c>
      <c r="D49" s="35">
        <f t="shared" si="16"/>
        <v>319616.95</v>
      </c>
      <c r="E49" s="35">
        <f t="shared" si="16"/>
        <v>84601.39</v>
      </c>
      <c r="F49" s="35">
        <f t="shared" si="16"/>
        <v>343160.11</v>
      </c>
      <c r="G49" s="35">
        <f t="shared" si="16"/>
        <v>346091.76</v>
      </c>
      <c r="H49" s="35">
        <f t="shared" si="16"/>
        <v>273816.6</v>
      </c>
      <c r="I49" s="35">
        <f t="shared" si="16"/>
        <v>48577.65</v>
      </c>
      <c r="J49" s="35">
        <f t="shared" si="16"/>
        <v>420732.57</v>
      </c>
      <c r="K49" s="35">
        <f t="shared" si="16"/>
        <v>335313.29</v>
      </c>
      <c r="L49" s="35">
        <f t="shared" si="16"/>
        <v>445664.92</v>
      </c>
      <c r="M49" s="35">
        <f t="shared" si="16"/>
        <v>166314.24</v>
      </c>
      <c r="N49" s="35">
        <f t="shared" si="16"/>
        <v>85353.64</v>
      </c>
      <c r="O49" s="29">
        <f>SUM(O50:O63)</f>
        <v>3602746.94</v>
      </c>
      <c r="Q49" s="66"/>
    </row>
    <row r="50" spans="1:18" ht="18.75" customHeight="1">
      <c r="A50" s="17" t="s">
        <v>39</v>
      </c>
      <c r="B50" s="35">
        <v>83864.91</v>
      </c>
      <c r="C50" s="35">
        <v>85200.96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169065.87</v>
      </c>
      <c r="P50"/>
      <c r="Q50" s="66"/>
      <c r="R50" s="67"/>
    </row>
    <row r="51" spans="1:16" ht="18.75" customHeight="1">
      <c r="A51" s="17" t="s">
        <v>40</v>
      </c>
      <c r="B51" s="35">
        <v>350725.24</v>
      </c>
      <c r="C51" s="35">
        <v>213712.71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564437.95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319616.95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319616.95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84601.39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84601.39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343160.11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343160.11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346091.76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346091.76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273816.6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273816.6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48577.65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48577.65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420732.57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420732.57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335313.29</v>
      </c>
      <c r="L59" s="34">
        <v>0</v>
      </c>
      <c r="M59" s="34">
        <v>0</v>
      </c>
      <c r="N59" s="34">
        <v>0</v>
      </c>
      <c r="O59" s="29">
        <f t="shared" si="17"/>
        <v>335313.29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445664.92</v>
      </c>
      <c r="M60" s="34">
        <v>0</v>
      </c>
      <c r="N60" s="34">
        <v>0</v>
      </c>
      <c r="O60" s="26">
        <f t="shared" si="17"/>
        <v>445664.92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166314.24</v>
      </c>
      <c r="N61" s="34">
        <v>0</v>
      </c>
      <c r="O61" s="29">
        <f t="shared" si="17"/>
        <v>166314.24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85353.64</v>
      </c>
      <c r="O62" s="26">
        <f t="shared" si="17"/>
        <v>85353.64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2.459185017593244</v>
      </c>
      <c r="C67" s="42">
        <v>2.601149097967572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2018-12-20T16:28:27Z</dcterms:modified>
  <cp:category/>
  <cp:version/>
  <cp:contentType/>
  <cp:contentStatus/>
</cp:coreProperties>
</file>