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<sst xmlns="http://schemas.openxmlformats.org/spreadsheetml/2006/main" count="99" uniqueCount="97">
  <si>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</si>
  <si>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</si>
  <si>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</si>
  <si>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</si>
  <si>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</si>
  <si>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</si>
  <si>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</si>
  <si>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</si>
  <si>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</si>
  <si>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</si>
  <si>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</si>
  <si>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</si>
  <si>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</si>
  <si>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</si>
  <si>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</si>
  <si>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</si>
  <si>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</si>
  <si>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</si>
  <si>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</si>
  <si>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</si>
  <si>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</si>
  <si>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</si>
  <si>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</si>
  <si>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</si>
  <si>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</si>
  <si>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</si>
  <si>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</si>
  <si>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</si>
  <si>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</si>
  <si>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</si>
  <si>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</si>
  <si>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</si>
  <si>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</si>
  <si>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</si>
  <si>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</si>
  <si>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</si>
  <si>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</si>
  <si>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</si>
  <si>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</si>
  <si>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</si>
  <si>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</si>
  <si>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</si>
  <si>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</si>
  <si>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</si>
  <si>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</si>
  <si>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</si>
  <si>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</si>
  <si>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</si>
  <si>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</si>
  <si>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</si>
  <si>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</si>
  <si>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</si>
  <si>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</si>
  <si>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</si>
  <si>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</si>
  <si>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</si>
  <si>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</si>
  <si>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</si>
  <si>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</si>
  <si>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</si>
  <si>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</si>
  <si>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</si>
  <si>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</si>
  <si>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</si>
  <si>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</si>
  <si>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</si>
  <si>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</si>
  <si>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</si>
  <si>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</si>
  <si>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</si>
  <si>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</si>
  <si>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</si>
  <si>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</si>
  <si>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</si>
  <si>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</si>
  <si>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</si>
  <si>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</si>
  <si>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</si>
  <si>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</si>
  <si>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</si>
  <si>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</si>
  <si>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</si>
  <si>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</si>
  <si>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</si>
  <si>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</si>
  <si>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</si>
  <si>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</si>
  <si>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</si>
  <si>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</si>
  <si>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</si>
  <si>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</si>
  <si>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</si>
  <si>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</si>
  <si>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</si>
  <si>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</si>
  <si>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</si>
  <si>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14/12/18 - VENCIMENTO 21/12/18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</si>
</sst>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513007</v>
      </c>
      <c r="C7" s="10">
        <f t="shared" si="0"/>
        <v>372114</v>
      </c>
      <c r="D7" s="10">
        <f t="shared" si="0"/>
        <v>392542</v>
      </c>
      <c r="E7" s="10">
        <f t="shared" si="0"/>
        <v>71062</v>
      </c>
      <c r="F7" s="10">
        <f t="shared" si="0"/>
        <v>333253</v>
      </c>
      <c r="G7" s="10">
        <f t="shared" si="0"/>
        <v>529397</v>
      </c>
      <c r="H7" s="10">
        <f t="shared" si="0"/>
        <v>366241</v>
      </c>
      <c r="I7" s="10">
        <f t="shared" si="0"/>
        <v>82200</v>
      </c>
      <c r="J7" s="10">
        <f t="shared" si="0"/>
        <v>426678</v>
      </c>
      <c r="K7" s="10">
        <f t="shared" si="0"/>
        <v>314845</v>
      </c>
      <c r="L7" s="10">
        <f t="shared" si="0"/>
        <v>376390</v>
      </c>
      <c r="M7" s="10">
        <f t="shared" si="0"/>
        <v>146956</v>
      </c>
      <c r="N7" s="10">
        <f t="shared" si="0"/>
        <v>97002</v>
      </c>
      <c r="O7" s="10">
        <f>+O8+O18+O22</f>
        <v>4021687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242287</v>
      </c>
      <c r="C8" s="12">
        <f t="shared" si="1"/>
        <v>187909</v>
      </c>
      <c r="D8" s="12">
        <f t="shared" si="1"/>
        <v>210998</v>
      </c>
      <c r="E8" s="12">
        <f t="shared" si="1"/>
        <v>34498</v>
      </c>
      <c r="F8" s="12">
        <f t="shared" si="1"/>
        <v>169489</v>
      </c>
      <c r="G8" s="12">
        <f t="shared" si="1"/>
        <v>271609</v>
      </c>
      <c r="H8" s="12">
        <f t="shared" si="1"/>
        <v>178206</v>
      </c>
      <c r="I8" s="12">
        <f t="shared" si="1"/>
        <v>41313</v>
      </c>
      <c r="J8" s="12">
        <f t="shared" si="1"/>
        <v>220090</v>
      </c>
      <c r="K8" s="12">
        <f t="shared" si="1"/>
        <v>157342</v>
      </c>
      <c r="L8" s="12">
        <f t="shared" si="1"/>
        <v>185699</v>
      </c>
      <c r="M8" s="12">
        <f t="shared" si="1"/>
        <v>79933</v>
      </c>
      <c r="N8" s="12">
        <f t="shared" si="1"/>
        <v>56143</v>
      </c>
      <c r="O8" s="12">
        <f>SUM(B8:N8)</f>
        <v>2035516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25395</v>
      </c>
      <c r="C9" s="14">
        <v>25410</v>
      </c>
      <c r="D9" s="14">
        <v>18354</v>
      </c>
      <c r="E9" s="14">
        <v>3631</v>
      </c>
      <c r="F9" s="14">
        <v>15759</v>
      </c>
      <c r="G9" s="14">
        <v>27963</v>
      </c>
      <c r="H9" s="14">
        <v>24249</v>
      </c>
      <c r="I9" s="14">
        <v>5085</v>
      </c>
      <c r="J9" s="14">
        <v>15405</v>
      </c>
      <c r="K9" s="14">
        <v>18960</v>
      </c>
      <c r="L9" s="14">
        <v>15814</v>
      </c>
      <c r="M9" s="14">
        <v>9702</v>
      </c>
      <c r="N9" s="14">
        <v>7324</v>
      </c>
      <c r="O9" s="12">
        <f aca="true" t="shared" si="2" ref="O9:O17">SUM(B9:N9)</f>
        <v>213051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208565</v>
      </c>
      <c r="C10" s="14">
        <f>C11+C12+C13</f>
        <v>156036</v>
      </c>
      <c r="D10" s="14">
        <f>D11+D12+D13</f>
        <v>186132</v>
      </c>
      <c r="E10" s="14">
        <f>E11+E12+E13</f>
        <v>29820</v>
      </c>
      <c r="F10" s="14">
        <f aca="true" t="shared" si="3" ref="F10:N10">F11+F12+F13</f>
        <v>147732</v>
      </c>
      <c r="G10" s="14">
        <f t="shared" si="3"/>
        <v>233687</v>
      </c>
      <c r="H10" s="14">
        <f>H11+H12+H13</f>
        <v>148222</v>
      </c>
      <c r="I10" s="14">
        <f>I11+I12+I13</f>
        <v>34880</v>
      </c>
      <c r="J10" s="14">
        <f>J11+J12+J13</f>
        <v>196386</v>
      </c>
      <c r="K10" s="14">
        <f>K11+K12+K13</f>
        <v>132774</v>
      </c>
      <c r="L10" s="14">
        <f>L11+L12+L13</f>
        <v>162538</v>
      </c>
      <c r="M10" s="14">
        <f t="shared" si="3"/>
        <v>67628</v>
      </c>
      <c r="N10" s="14">
        <f t="shared" si="3"/>
        <v>47235</v>
      </c>
      <c r="O10" s="12">
        <f t="shared" si="2"/>
        <v>1751635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102635</v>
      </c>
      <c r="C11" s="14">
        <v>77302</v>
      </c>
      <c r="D11" s="14">
        <v>90469</v>
      </c>
      <c r="E11" s="14">
        <v>14632</v>
      </c>
      <c r="F11" s="14">
        <v>70739</v>
      </c>
      <c r="G11" s="14">
        <v>112876</v>
      </c>
      <c r="H11" s="14">
        <v>74873</v>
      </c>
      <c r="I11" s="14">
        <v>18090</v>
      </c>
      <c r="J11" s="14">
        <v>97725</v>
      </c>
      <c r="K11" s="14">
        <v>64271</v>
      </c>
      <c r="L11" s="14">
        <v>78205</v>
      </c>
      <c r="M11" s="14">
        <v>32165</v>
      </c>
      <c r="N11" s="14">
        <v>21853</v>
      </c>
      <c r="O11" s="12">
        <f t="shared" si="2"/>
        <v>855835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97483</v>
      </c>
      <c r="C12" s="14">
        <v>70201</v>
      </c>
      <c r="D12" s="14">
        <v>90464</v>
      </c>
      <c r="E12" s="14">
        <v>13907</v>
      </c>
      <c r="F12" s="14">
        <v>70573</v>
      </c>
      <c r="G12" s="14">
        <v>109063</v>
      </c>
      <c r="H12" s="14">
        <v>67072</v>
      </c>
      <c r="I12" s="14">
        <v>15350</v>
      </c>
      <c r="J12" s="14">
        <v>92972</v>
      </c>
      <c r="K12" s="14">
        <v>63549</v>
      </c>
      <c r="L12" s="14">
        <v>77952</v>
      </c>
      <c r="M12" s="14">
        <v>32866</v>
      </c>
      <c r="N12" s="14">
        <v>23728</v>
      </c>
      <c r="O12" s="12">
        <f t="shared" si="2"/>
        <v>825180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8447</v>
      </c>
      <c r="C13" s="14">
        <v>8533</v>
      </c>
      <c r="D13" s="14">
        <v>5199</v>
      </c>
      <c r="E13" s="14">
        <v>1281</v>
      </c>
      <c r="F13" s="14">
        <v>6420</v>
      </c>
      <c r="G13" s="14">
        <v>11748</v>
      </c>
      <c r="H13" s="14">
        <v>6277</v>
      </c>
      <c r="I13" s="14">
        <v>1440</v>
      </c>
      <c r="J13" s="14">
        <v>5689</v>
      </c>
      <c r="K13" s="14">
        <v>4954</v>
      </c>
      <c r="L13" s="14">
        <v>6381</v>
      </c>
      <c r="M13" s="14">
        <v>2597</v>
      </c>
      <c r="N13" s="14">
        <v>1654</v>
      </c>
      <c r="O13" s="12">
        <f t="shared" si="2"/>
        <v>70620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8327</v>
      </c>
      <c r="C14" s="14">
        <f>C15+C16+C17</f>
        <v>6463</v>
      </c>
      <c r="D14" s="14">
        <f>D15+D16+D17</f>
        <v>6512</v>
      </c>
      <c r="E14" s="14">
        <f>E15+E16+E17</f>
        <v>1047</v>
      </c>
      <c r="F14" s="14">
        <f aca="true" t="shared" si="4" ref="F14:N14">F15+F16+F17</f>
        <v>5998</v>
      </c>
      <c r="G14" s="14">
        <f t="shared" si="4"/>
        <v>9959</v>
      </c>
      <c r="H14" s="14">
        <f>H15+H16+H17</f>
        <v>5735</v>
      </c>
      <c r="I14" s="14">
        <f>I15+I16+I17</f>
        <v>1348</v>
      </c>
      <c r="J14" s="14">
        <f>J15+J16+J17</f>
        <v>8299</v>
      </c>
      <c r="K14" s="14">
        <f>K15+K16+K17</f>
        <v>5608</v>
      </c>
      <c r="L14" s="14">
        <f>L15+L16+L17</f>
        <v>7347</v>
      </c>
      <c r="M14" s="14">
        <f t="shared" si="4"/>
        <v>2603</v>
      </c>
      <c r="N14" s="14">
        <f t="shared" si="4"/>
        <v>1584</v>
      </c>
      <c r="O14" s="12">
        <f t="shared" si="2"/>
        <v>70830</v>
      </c>
    </row>
    <row r="15" spans="1:26" ht="18.75" customHeight="1">
      <c r="A15" s="15" t="s">
        <v>13</v>
      </c>
      <c r="B15" s="14">
        <v>8303</v>
      </c>
      <c r="C15" s="14">
        <v>6455</v>
      </c>
      <c r="D15" s="14">
        <v>6508</v>
      </c>
      <c r="E15" s="14">
        <v>1047</v>
      </c>
      <c r="F15" s="14">
        <v>5992</v>
      </c>
      <c r="G15" s="14">
        <v>9951</v>
      </c>
      <c r="H15" s="14">
        <v>5726</v>
      </c>
      <c r="I15" s="14">
        <v>1346</v>
      </c>
      <c r="J15" s="14">
        <v>8287</v>
      </c>
      <c r="K15" s="14">
        <v>5591</v>
      </c>
      <c r="L15" s="14">
        <v>7324</v>
      </c>
      <c r="M15" s="14">
        <v>2597</v>
      </c>
      <c r="N15" s="14">
        <v>1583</v>
      </c>
      <c r="O15" s="12">
        <f t="shared" si="2"/>
        <v>70710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13</v>
      </c>
      <c r="C16" s="14">
        <v>6</v>
      </c>
      <c r="D16" s="14">
        <v>3</v>
      </c>
      <c r="E16" s="14">
        <v>0</v>
      </c>
      <c r="F16" s="14">
        <v>3</v>
      </c>
      <c r="G16" s="14">
        <v>2</v>
      </c>
      <c r="H16" s="14">
        <v>2</v>
      </c>
      <c r="I16" s="14">
        <v>1</v>
      </c>
      <c r="J16" s="14">
        <v>6</v>
      </c>
      <c r="K16" s="14">
        <v>17</v>
      </c>
      <c r="L16" s="14">
        <v>14</v>
      </c>
      <c r="M16" s="14">
        <v>5</v>
      </c>
      <c r="N16" s="14">
        <v>0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2</v>
      </c>
      <c r="D17" s="14">
        <v>1</v>
      </c>
      <c r="E17" s="14">
        <v>0</v>
      </c>
      <c r="F17" s="14">
        <v>3</v>
      </c>
      <c r="G17" s="14">
        <v>6</v>
      </c>
      <c r="H17" s="14">
        <v>7</v>
      </c>
      <c r="I17" s="14">
        <v>1</v>
      </c>
      <c r="J17" s="14">
        <v>6</v>
      </c>
      <c r="K17" s="14">
        <v>0</v>
      </c>
      <c r="L17" s="14">
        <v>9</v>
      </c>
      <c r="M17" s="14">
        <v>1</v>
      </c>
      <c r="N17" s="14">
        <v>1</v>
      </c>
      <c r="O17" s="12">
        <f t="shared" si="2"/>
        <v>48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146674</v>
      </c>
      <c r="C18" s="18">
        <f>C19+C20+C21</f>
        <v>91213</v>
      </c>
      <c r="D18" s="18">
        <f>D19+D20+D21</f>
        <v>84367</v>
      </c>
      <c r="E18" s="18">
        <f>E19+E20+E21</f>
        <v>15598</v>
      </c>
      <c r="F18" s="18">
        <f aca="true" t="shared" si="5" ref="F18:N18">F19+F20+F21</f>
        <v>77075</v>
      </c>
      <c r="G18" s="18">
        <f t="shared" si="5"/>
        <v>121001</v>
      </c>
      <c r="H18" s="18">
        <f>H19+H20+H21</f>
        <v>96358</v>
      </c>
      <c r="I18" s="18">
        <f>I19+I20+I21</f>
        <v>20824</v>
      </c>
      <c r="J18" s="18">
        <f>J19+J20+J21</f>
        <v>113579</v>
      </c>
      <c r="K18" s="18">
        <f>K19+K20+K21</f>
        <v>78164</v>
      </c>
      <c r="L18" s="18">
        <f>L19+L20+L21</f>
        <v>117527</v>
      </c>
      <c r="M18" s="18">
        <f t="shared" si="5"/>
        <v>43092</v>
      </c>
      <c r="N18" s="18">
        <f t="shared" si="5"/>
        <v>25802</v>
      </c>
      <c r="O18" s="12">
        <f aca="true" t="shared" si="6" ref="O18:O24">SUM(B18:N18)</f>
        <v>1031274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79290</v>
      </c>
      <c r="C19" s="14">
        <v>52762</v>
      </c>
      <c r="D19" s="14">
        <v>47871</v>
      </c>
      <c r="E19" s="14">
        <v>9056</v>
      </c>
      <c r="F19" s="14">
        <v>42863</v>
      </c>
      <c r="G19" s="14">
        <v>67324</v>
      </c>
      <c r="H19" s="14">
        <v>55077</v>
      </c>
      <c r="I19" s="14">
        <v>12168</v>
      </c>
      <c r="J19" s="14">
        <v>63637</v>
      </c>
      <c r="K19" s="14">
        <v>42883</v>
      </c>
      <c r="L19" s="14">
        <v>62619</v>
      </c>
      <c r="M19" s="14">
        <v>22945</v>
      </c>
      <c r="N19" s="14">
        <v>13566</v>
      </c>
      <c r="O19" s="12">
        <f t="shared" si="6"/>
        <v>572061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62399</v>
      </c>
      <c r="C20" s="14">
        <v>34834</v>
      </c>
      <c r="D20" s="14">
        <v>34471</v>
      </c>
      <c r="E20" s="14">
        <v>6001</v>
      </c>
      <c r="F20" s="14">
        <v>31610</v>
      </c>
      <c r="G20" s="14">
        <v>48983</v>
      </c>
      <c r="H20" s="14">
        <v>38407</v>
      </c>
      <c r="I20" s="14">
        <v>8059</v>
      </c>
      <c r="J20" s="14">
        <v>47056</v>
      </c>
      <c r="K20" s="14">
        <v>32892</v>
      </c>
      <c r="L20" s="14">
        <v>51134</v>
      </c>
      <c r="M20" s="14">
        <v>18804</v>
      </c>
      <c r="N20" s="14">
        <v>11484</v>
      </c>
      <c r="O20" s="12">
        <f t="shared" si="6"/>
        <v>426134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4985</v>
      </c>
      <c r="C21" s="14">
        <v>3617</v>
      </c>
      <c r="D21" s="14">
        <v>2025</v>
      </c>
      <c r="E21" s="14">
        <v>541</v>
      </c>
      <c r="F21" s="14">
        <v>2602</v>
      </c>
      <c r="G21" s="14">
        <v>4694</v>
      </c>
      <c r="H21" s="14">
        <v>2874</v>
      </c>
      <c r="I21" s="14">
        <v>597</v>
      </c>
      <c r="J21" s="14">
        <v>2886</v>
      </c>
      <c r="K21" s="14">
        <v>2389</v>
      </c>
      <c r="L21" s="14">
        <v>3774</v>
      </c>
      <c r="M21" s="14">
        <v>1343</v>
      </c>
      <c r="N21" s="14">
        <v>752</v>
      </c>
      <c r="O21" s="12">
        <f t="shared" si="6"/>
        <v>33079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124046</v>
      </c>
      <c r="C22" s="14">
        <f>C23+C24</f>
        <v>92992</v>
      </c>
      <c r="D22" s="14">
        <f>D23+D24</f>
        <v>97177</v>
      </c>
      <c r="E22" s="14">
        <f>E23+E24</f>
        <v>20966</v>
      </c>
      <c r="F22" s="14">
        <f aca="true" t="shared" si="7" ref="F22:N22">F23+F24</f>
        <v>86689</v>
      </c>
      <c r="G22" s="14">
        <f t="shared" si="7"/>
        <v>136787</v>
      </c>
      <c r="H22" s="14">
        <f>H23+H24</f>
        <v>91677</v>
      </c>
      <c r="I22" s="14">
        <f>I23+I24</f>
        <v>20063</v>
      </c>
      <c r="J22" s="14">
        <f>J23+J24</f>
        <v>93009</v>
      </c>
      <c r="K22" s="14">
        <f>K23+K24</f>
        <v>79339</v>
      </c>
      <c r="L22" s="14">
        <f>L23+L24</f>
        <v>73164</v>
      </c>
      <c r="M22" s="14">
        <f t="shared" si="7"/>
        <v>23931</v>
      </c>
      <c r="N22" s="14">
        <f t="shared" si="7"/>
        <v>15057</v>
      </c>
      <c r="O22" s="12">
        <f t="shared" si="6"/>
        <v>954897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81005</v>
      </c>
      <c r="C23" s="14">
        <v>67127</v>
      </c>
      <c r="D23" s="14">
        <v>63886</v>
      </c>
      <c r="E23" s="14">
        <v>14979</v>
      </c>
      <c r="F23" s="14">
        <v>60426</v>
      </c>
      <c r="G23" s="14">
        <v>98493</v>
      </c>
      <c r="H23" s="14">
        <v>66354</v>
      </c>
      <c r="I23" s="14">
        <v>15225</v>
      </c>
      <c r="J23" s="14">
        <v>59887</v>
      </c>
      <c r="K23" s="14">
        <v>53481</v>
      </c>
      <c r="L23" s="14">
        <v>51852</v>
      </c>
      <c r="M23" s="14">
        <v>16542</v>
      </c>
      <c r="N23" s="14">
        <v>9433</v>
      </c>
      <c r="O23" s="12">
        <f t="shared" si="6"/>
        <v>658690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43041</v>
      </c>
      <c r="C24" s="14">
        <v>25865</v>
      </c>
      <c r="D24" s="14">
        <v>33291</v>
      </c>
      <c r="E24" s="14">
        <v>5987</v>
      </c>
      <c r="F24" s="14">
        <v>26263</v>
      </c>
      <c r="G24" s="14">
        <v>38294</v>
      </c>
      <c r="H24" s="14">
        <v>25323</v>
      </c>
      <c r="I24" s="14">
        <v>4838</v>
      </c>
      <c r="J24" s="14">
        <v>33122</v>
      </c>
      <c r="K24" s="14">
        <v>25858</v>
      </c>
      <c r="L24" s="14">
        <v>21312</v>
      </c>
      <c r="M24" s="14">
        <v>7389</v>
      </c>
      <c r="N24" s="14">
        <v>5624</v>
      </c>
      <c r="O24" s="12">
        <f t="shared" si="6"/>
        <v>296207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1125878.6592</v>
      </c>
      <c r="C28" s="56">
        <f aca="true" t="shared" si="8" ref="C28:N28">C29+C30</f>
        <v>862175.9534</v>
      </c>
      <c r="D28" s="56">
        <f t="shared" si="8"/>
        <v>781282.6594000001</v>
      </c>
      <c r="E28" s="56">
        <f t="shared" si="8"/>
        <v>210293.77659999998</v>
      </c>
      <c r="F28" s="56">
        <f t="shared" si="8"/>
        <v>758430.9895</v>
      </c>
      <c r="G28" s="56">
        <f t="shared" si="8"/>
        <v>942017.6481999999</v>
      </c>
      <c r="H28" s="56">
        <f t="shared" si="8"/>
        <v>797364.4216000001</v>
      </c>
      <c r="I28" s="56">
        <f t="shared" si="8"/>
        <v>179886.48</v>
      </c>
      <c r="J28" s="56">
        <f t="shared" si="8"/>
        <v>938467.1352</v>
      </c>
      <c r="K28" s="56">
        <f t="shared" si="8"/>
        <v>797707.157</v>
      </c>
      <c r="L28" s="56">
        <f t="shared" si="8"/>
        <v>926279.4959999999</v>
      </c>
      <c r="M28" s="56">
        <f t="shared" si="8"/>
        <v>455891.40400000004</v>
      </c>
      <c r="N28" s="56">
        <f t="shared" si="8"/>
        <v>256706.5062</v>
      </c>
      <c r="O28" s="56">
        <f>SUM(B28:N28)</f>
        <v>9032382.286300002</v>
      </c>
      <c r="Q28" s="64"/>
    </row>
    <row r="29" spans="1:15" ht="18.75" customHeight="1">
      <c r="A29" s="54" t="s">
        <v>57</v>
      </c>
      <c r="B29" s="52">
        <f aca="true" t="shared" si="9" ref="B29:N29">B26*B7</f>
        <v>1121228.0992</v>
      </c>
      <c r="C29" s="52">
        <f t="shared" si="9"/>
        <v>855155.1834</v>
      </c>
      <c r="D29" s="52">
        <f t="shared" si="9"/>
        <v>769657.0994000001</v>
      </c>
      <c r="E29" s="52">
        <f t="shared" si="9"/>
        <v>210293.77659999998</v>
      </c>
      <c r="F29" s="52">
        <f t="shared" si="9"/>
        <v>750319.1295</v>
      </c>
      <c r="G29" s="52">
        <f t="shared" si="9"/>
        <v>937350.3282</v>
      </c>
      <c r="H29" s="52">
        <f t="shared" si="9"/>
        <v>793863.9916000001</v>
      </c>
      <c r="I29" s="52">
        <f t="shared" si="9"/>
        <v>179886.48</v>
      </c>
      <c r="J29" s="52">
        <f t="shared" si="9"/>
        <v>927341.9652</v>
      </c>
      <c r="K29" s="52">
        <f t="shared" si="9"/>
        <v>782263.887</v>
      </c>
      <c r="L29" s="52">
        <f t="shared" si="9"/>
        <v>915154.646</v>
      </c>
      <c r="M29" s="52">
        <f t="shared" si="9"/>
        <v>450640.574</v>
      </c>
      <c r="N29" s="52">
        <f t="shared" si="9"/>
        <v>254445.9462</v>
      </c>
      <c r="O29" s="53">
        <f>SUM(B29:N29)</f>
        <v>8947601.106300002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-119227.78</v>
      </c>
      <c r="C32" s="25">
        <f t="shared" si="10"/>
        <v>-113345.13</v>
      </c>
      <c r="D32" s="25">
        <f t="shared" si="10"/>
        <v>-116806.4</v>
      </c>
      <c r="E32" s="25">
        <f t="shared" si="10"/>
        <v>-37255.18</v>
      </c>
      <c r="F32" s="25">
        <f t="shared" si="10"/>
        <v>-76844.69</v>
      </c>
      <c r="G32" s="25">
        <f t="shared" si="10"/>
        <v>-141325.07</v>
      </c>
      <c r="H32" s="25">
        <f t="shared" si="10"/>
        <v>-113763.36</v>
      </c>
      <c r="I32" s="25">
        <f t="shared" si="10"/>
        <v>-23957.77</v>
      </c>
      <c r="J32" s="25">
        <f t="shared" si="10"/>
        <v>-71045.98</v>
      </c>
      <c r="K32" s="25">
        <f t="shared" si="10"/>
        <v>-90565.56</v>
      </c>
      <c r="L32" s="25">
        <f t="shared" si="10"/>
        <v>-69964.18</v>
      </c>
      <c r="M32" s="25">
        <f t="shared" si="10"/>
        <v>-46829.84</v>
      </c>
      <c r="N32" s="25">
        <f t="shared" si="10"/>
        <v>-30696.18</v>
      </c>
      <c r="O32" s="25">
        <f t="shared" si="10"/>
        <v>-1051627.1199999999</v>
      </c>
    </row>
    <row r="33" spans="1:15" ht="18.75" customHeight="1">
      <c r="A33" s="17" t="s">
        <v>58</v>
      </c>
      <c r="B33" s="26">
        <f>+B34</f>
        <v>-101580</v>
      </c>
      <c r="C33" s="26">
        <f aca="true" t="shared" si="11" ref="C33:O33">+C34</f>
        <v>-101640</v>
      </c>
      <c r="D33" s="26">
        <f t="shared" si="11"/>
        <v>-73416</v>
      </c>
      <c r="E33" s="26">
        <f t="shared" si="11"/>
        <v>-14524</v>
      </c>
      <c r="F33" s="26">
        <f t="shared" si="11"/>
        <v>-63036</v>
      </c>
      <c r="G33" s="26">
        <f t="shared" si="11"/>
        <v>-111852</v>
      </c>
      <c r="H33" s="26">
        <f t="shared" si="11"/>
        <v>-96996</v>
      </c>
      <c r="I33" s="26">
        <f t="shared" si="11"/>
        <v>-20340</v>
      </c>
      <c r="J33" s="26">
        <f t="shared" si="11"/>
        <v>-61620</v>
      </c>
      <c r="K33" s="26">
        <f t="shared" si="11"/>
        <v>-75840</v>
      </c>
      <c r="L33" s="26">
        <f t="shared" si="11"/>
        <v>-63256</v>
      </c>
      <c r="M33" s="26">
        <f t="shared" si="11"/>
        <v>-38808</v>
      </c>
      <c r="N33" s="26">
        <f t="shared" si="11"/>
        <v>-29296</v>
      </c>
      <c r="O33" s="26">
        <f t="shared" si="11"/>
        <v>-852204</v>
      </c>
    </row>
    <row r="34" spans="1:26" ht="18.75" customHeight="1">
      <c r="A34" s="13" t="s">
        <v>59</v>
      </c>
      <c r="B34" s="20">
        <f>ROUND(-B9*$D$3,2)</f>
        <v>-101580</v>
      </c>
      <c r="C34" s="20">
        <f>ROUND(-C9*$D$3,2)</f>
        <v>-101640</v>
      </c>
      <c r="D34" s="20">
        <f>ROUND(-D9*$D$3,2)</f>
        <v>-73416</v>
      </c>
      <c r="E34" s="20">
        <f>ROUND(-E9*$D$3,2)</f>
        <v>-14524</v>
      </c>
      <c r="F34" s="20">
        <f aca="true" t="shared" si="12" ref="F34:N34">ROUND(-F9*$D$3,2)</f>
        <v>-63036</v>
      </c>
      <c r="G34" s="20">
        <f t="shared" si="12"/>
        <v>-111852</v>
      </c>
      <c r="H34" s="20">
        <f t="shared" si="12"/>
        <v>-96996</v>
      </c>
      <c r="I34" s="20">
        <f>ROUND(-I9*$D$3,2)</f>
        <v>-20340</v>
      </c>
      <c r="J34" s="20">
        <f>ROUND(-J9*$D$3,2)</f>
        <v>-61620</v>
      </c>
      <c r="K34" s="20">
        <f>ROUND(-K9*$D$3,2)</f>
        <v>-75840</v>
      </c>
      <c r="L34" s="20">
        <f>ROUND(-L9*$D$3,2)</f>
        <v>-63256</v>
      </c>
      <c r="M34" s="20">
        <f t="shared" si="12"/>
        <v>-38808</v>
      </c>
      <c r="N34" s="20">
        <f t="shared" si="12"/>
        <v>-29296</v>
      </c>
      <c r="O34" s="44">
        <f aca="true" t="shared" si="13" ref="O34:O45">SUM(B34:N34)</f>
        <v>-852204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-17647.78</v>
      </c>
      <c r="C35" s="26">
        <f t="shared" si="14"/>
        <v>-11705.13</v>
      </c>
      <c r="D35" s="26">
        <f t="shared" si="14"/>
        <v>-43390.399999999994</v>
      </c>
      <c r="E35" s="26">
        <f t="shared" si="14"/>
        <v>-22731.18</v>
      </c>
      <c r="F35" s="26">
        <f t="shared" si="14"/>
        <v>-13808.69</v>
      </c>
      <c r="G35" s="26">
        <f t="shared" si="14"/>
        <v>-29473.07</v>
      </c>
      <c r="H35" s="26">
        <f t="shared" si="14"/>
        <v>-16767.36</v>
      </c>
      <c r="I35" s="26">
        <f t="shared" si="14"/>
        <v>-3617.77</v>
      </c>
      <c r="J35" s="26">
        <f t="shared" si="14"/>
        <v>-9425.98</v>
      </c>
      <c r="K35" s="26">
        <f t="shared" si="14"/>
        <v>-14725.56</v>
      </c>
      <c r="L35" s="26">
        <f>SUM(L36:L41)</f>
        <v>-6708.18</v>
      </c>
      <c r="M35" s="26">
        <f>SUM(M36:M41)</f>
        <v>-8021.84</v>
      </c>
      <c r="N35" s="26">
        <f>SUM(N36:N41)</f>
        <v>-1400.18</v>
      </c>
      <c r="O35" s="26">
        <f t="shared" si="13"/>
        <v>-199423.11999999997</v>
      </c>
    </row>
    <row r="36" spans="1:26" ht="18.75" customHeight="1">
      <c r="A36" s="13" t="s">
        <v>61</v>
      </c>
      <c r="B36" s="24">
        <v>-17647.78</v>
      </c>
      <c r="C36" s="24">
        <v>-11705.13</v>
      </c>
      <c r="D36" s="24">
        <v>-19800.69</v>
      </c>
      <c r="E36" s="24">
        <v>-22731.18</v>
      </c>
      <c r="F36" s="24">
        <v>-13308.69</v>
      </c>
      <c r="G36" s="24">
        <v>-28973.07</v>
      </c>
      <c r="H36" s="24">
        <v>-16767.36</v>
      </c>
      <c r="I36" s="24">
        <v>-2117.77</v>
      </c>
      <c r="J36" s="24">
        <v>-9425.98</v>
      </c>
      <c r="K36" s="24">
        <v>-14725.56</v>
      </c>
      <c r="L36" s="24">
        <v>-6708.18</v>
      </c>
      <c r="M36" s="24">
        <v>-8021.84</v>
      </c>
      <c r="N36" s="24">
        <v>-1400.18</v>
      </c>
      <c r="O36" s="24">
        <f t="shared" si="13"/>
        <v>-173333.41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-500-23089.71</f>
        <v>-23589.71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-26089.71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1006650.8792000001</v>
      </c>
      <c r="C46" s="29">
        <f t="shared" si="15"/>
        <v>748830.8234</v>
      </c>
      <c r="D46" s="29">
        <f t="shared" si="15"/>
        <v>664476.2594000001</v>
      </c>
      <c r="E46" s="29">
        <f t="shared" si="15"/>
        <v>173038.5966</v>
      </c>
      <c r="F46" s="29">
        <f t="shared" si="15"/>
        <v>681586.2995</v>
      </c>
      <c r="G46" s="29">
        <f t="shared" si="15"/>
        <v>800692.5781999999</v>
      </c>
      <c r="H46" s="29">
        <f t="shared" si="15"/>
        <v>683601.0616000001</v>
      </c>
      <c r="I46" s="29">
        <f t="shared" si="15"/>
        <v>155928.71000000002</v>
      </c>
      <c r="J46" s="29">
        <f t="shared" si="15"/>
        <v>867421.1552</v>
      </c>
      <c r="K46" s="29">
        <f t="shared" si="15"/>
        <v>707141.5970000001</v>
      </c>
      <c r="L46" s="29">
        <f t="shared" si="15"/>
        <v>856315.3159999999</v>
      </c>
      <c r="M46" s="29">
        <f t="shared" si="15"/>
        <v>409061.564</v>
      </c>
      <c r="N46" s="29">
        <f t="shared" si="15"/>
        <v>226010.3262</v>
      </c>
      <c r="O46" s="29">
        <f>SUM(B46:N46)</f>
        <v>7980755.1663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1006650.88</v>
      </c>
      <c r="C49" s="35">
        <f aca="true" t="shared" si="16" ref="C49:N49">SUM(C50:C63)</f>
        <v>748830.82</v>
      </c>
      <c r="D49" s="35">
        <f t="shared" si="16"/>
        <v>664476.26</v>
      </c>
      <c r="E49" s="35">
        <f t="shared" si="16"/>
        <v>173038.6</v>
      </c>
      <c r="F49" s="35">
        <f t="shared" si="16"/>
        <v>681586.3</v>
      </c>
      <c r="G49" s="35">
        <f t="shared" si="16"/>
        <v>800692.58</v>
      </c>
      <c r="H49" s="35">
        <f t="shared" si="16"/>
        <v>683601.07</v>
      </c>
      <c r="I49" s="35">
        <f t="shared" si="16"/>
        <v>155928.71</v>
      </c>
      <c r="J49" s="35">
        <f t="shared" si="16"/>
        <v>867421.15</v>
      </c>
      <c r="K49" s="35">
        <f t="shared" si="16"/>
        <v>707141.6</v>
      </c>
      <c r="L49" s="35">
        <f t="shared" si="16"/>
        <v>856315.32</v>
      </c>
      <c r="M49" s="35">
        <f t="shared" si="16"/>
        <v>409061.56</v>
      </c>
      <c r="N49" s="35">
        <f t="shared" si="16"/>
        <v>226010.33</v>
      </c>
      <c r="O49" s="29">
        <f>SUM(O50:O63)</f>
        <v>7980755.180000001</v>
      </c>
      <c r="Q49" s="66"/>
    </row>
    <row r="50" spans="1:18" ht="18.75" customHeight="1">
      <c r="A50" s="17" t="s">
        <v>39</v>
      </c>
      <c r="B50" s="35">
        <v>188199.13</v>
      </c>
      <c r="C50" s="35">
        <v>201944.34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390143.47</v>
      </c>
      <c r="P50"/>
      <c r="Q50" s="66"/>
      <c r="R50" s="67"/>
    </row>
    <row r="51" spans="1:16" ht="18.75" customHeight="1">
      <c r="A51" s="17" t="s">
        <v>40</v>
      </c>
      <c r="B51" s="35">
        <v>818451.75</v>
      </c>
      <c r="C51" s="35">
        <v>546886.48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1365338.23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664476.26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664476.26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173038.6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173038.6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681586.3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681586.3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800692.58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800692.58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683601.07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683601.07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155928.71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155928.71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867421.15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867421.15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707141.6</v>
      </c>
      <c r="L59" s="34">
        <v>0</v>
      </c>
      <c r="M59" s="34">
        <v>0</v>
      </c>
      <c r="N59" s="34">
        <v>0</v>
      </c>
      <c r="O59" s="29">
        <f t="shared" si="17"/>
        <v>707141.6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856315.32</v>
      </c>
      <c r="M60" s="34">
        <v>0</v>
      </c>
      <c r="N60" s="34">
        <v>0</v>
      </c>
      <c r="O60" s="26">
        <f t="shared" si="17"/>
        <v>856315.32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409061.56</v>
      </c>
      <c r="N61" s="34">
        <v>0</v>
      </c>
      <c r="O61" s="29">
        <f t="shared" si="17"/>
        <v>409061.56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226010.33</v>
      </c>
      <c r="O62" s="26">
        <f t="shared" si="17"/>
        <v>226010.33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2.459614747031432</v>
      </c>
      <c r="C67" s="42">
        <v>2.6163071212703994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2018-12-20T16:15:25Z</dcterms:modified>
  <cp:category/>
  <cp:version/>
  <cp:contentType/>
  <cp:contentStatus/>
</cp:coreProperties>
</file>