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<sst xmlns="http://schemas.openxmlformats.org/spreadsheetml/2006/main" count="99" uniqueCount="97">
  <si>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</si>
  <si>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</si>
  <si>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</si>
  <si>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</si>
  <si>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</si>
  <si>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</si>
  <si>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</si>
  <si>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</si>
  <si>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</si>
  <si>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</si>
  <si>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</si>
  <si>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</si>
  <si>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</si>
  <si>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</si>
  <si>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</si>
  <si>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</si>
  <si>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</si>
  <si>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</si>
  <si>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</si>
  <si>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</si>
  <si>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</si>
  <si>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</si>
  <si>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</si>
  <si>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</si>
  <si>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</si>
  <si>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</si>
  <si>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</si>
  <si>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</si>
  <si>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</si>
  <si>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</si>
  <si>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</si>
  <si>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</si>
  <si>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</si>
  <si>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</si>
  <si>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</si>
  <si>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</si>
  <si>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</si>
  <si>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</si>
  <si>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</si>
  <si>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</si>
  <si>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</si>
  <si>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</si>
  <si>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</si>
  <si>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</si>
  <si>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</si>
  <si>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</si>
  <si>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</si>
  <si>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</si>
  <si>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</si>
  <si>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</si>
  <si>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</si>
  <si>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</si>
  <si>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</si>
  <si>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</si>
  <si>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</si>
  <si>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</si>
  <si>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</si>
  <si>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</si>
  <si>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</si>
  <si>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</si>
  <si>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</si>
  <si>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</si>
  <si>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</si>
  <si>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</si>
  <si>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</si>
  <si>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</si>
  <si>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</si>
  <si>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</si>
  <si>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</si>
  <si>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</si>
  <si>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</si>
  <si>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</si>
  <si>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</si>
  <si>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</si>
  <si>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</si>
  <si>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</si>
  <si>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</si>
  <si>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</si>
  <si>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</si>
  <si>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</si>
  <si>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</si>
  <si>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</si>
  <si>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</si>
  <si>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</si>
  <si>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</si>
  <si>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</si>
  <si>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</si>
  <si>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</si>
  <si>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</si>
  <si>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</si>
  <si>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</si>
  <si>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</si>
  <si>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</si>
  <si>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</si>
  <si>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</si>
  <si>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</si>
  <si>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10/12/18 - VENCIMENTO 17/12/18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</si>
</sst>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511783</v>
      </c>
      <c r="C7" s="10">
        <f t="shared" si="0"/>
        <v>372062</v>
      </c>
      <c r="D7" s="10">
        <f t="shared" si="0"/>
        <v>390055</v>
      </c>
      <c r="E7" s="10">
        <f t="shared" si="0"/>
        <v>71726</v>
      </c>
      <c r="F7" s="10">
        <f t="shared" si="0"/>
        <v>330357</v>
      </c>
      <c r="G7" s="10">
        <f t="shared" si="0"/>
        <v>519994</v>
      </c>
      <c r="H7" s="10">
        <f t="shared" si="0"/>
        <v>338631</v>
      </c>
      <c r="I7" s="10">
        <f t="shared" si="0"/>
        <v>89412</v>
      </c>
      <c r="J7" s="10">
        <f t="shared" si="0"/>
        <v>427586</v>
      </c>
      <c r="K7" s="10">
        <f t="shared" si="0"/>
        <v>310165</v>
      </c>
      <c r="L7" s="10">
        <f t="shared" si="0"/>
        <v>375026</v>
      </c>
      <c r="M7" s="10">
        <f t="shared" si="0"/>
        <v>148154</v>
      </c>
      <c r="N7" s="10">
        <f t="shared" si="0"/>
        <v>96985</v>
      </c>
      <c r="O7" s="10">
        <f>+O8+O18+O22</f>
        <v>3981936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234593</v>
      </c>
      <c r="C8" s="12">
        <f t="shared" si="1"/>
        <v>183042</v>
      </c>
      <c r="D8" s="12">
        <f t="shared" si="1"/>
        <v>204487</v>
      </c>
      <c r="E8" s="12">
        <f t="shared" si="1"/>
        <v>33757</v>
      </c>
      <c r="F8" s="12">
        <f t="shared" si="1"/>
        <v>163565</v>
      </c>
      <c r="G8" s="12">
        <f t="shared" si="1"/>
        <v>259665</v>
      </c>
      <c r="H8" s="12">
        <f t="shared" si="1"/>
        <v>161748</v>
      </c>
      <c r="I8" s="12">
        <f t="shared" si="1"/>
        <v>44348</v>
      </c>
      <c r="J8" s="12">
        <f t="shared" si="1"/>
        <v>213748</v>
      </c>
      <c r="K8" s="12">
        <f t="shared" si="1"/>
        <v>151166</v>
      </c>
      <c r="L8" s="12">
        <f t="shared" si="1"/>
        <v>180638</v>
      </c>
      <c r="M8" s="12">
        <f t="shared" si="1"/>
        <v>78581</v>
      </c>
      <c r="N8" s="12">
        <f t="shared" si="1"/>
        <v>54769</v>
      </c>
      <c r="O8" s="12">
        <f>SUM(B8:N8)</f>
        <v>1964107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24747</v>
      </c>
      <c r="C9" s="14">
        <v>25209</v>
      </c>
      <c r="D9" s="14">
        <v>18219</v>
      </c>
      <c r="E9" s="14">
        <v>3713</v>
      </c>
      <c r="F9" s="14">
        <v>15814</v>
      </c>
      <c r="G9" s="14">
        <v>26520</v>
      </c>
      <c r="H9" s="14">
        <v>21930</v>
      </c>
      <c r="I9" s="14">
        <v>5379</v>
      </c>
      <c r="J9" s="14">
        <v>15416</v>
      </c>
      <c r="K9" s="14">
        <v>18331</v>
      </c>
      <c r="L9" s="14">
        <v>16050</v>
      </c>
      <c r="M9" s="14">
        <v>9664</v>
      </c>
      <c r="N9" s="14">
        <v>7223</v>
      </c>
      <c r="O9" s="12">
        <f aca="true" t="shared" si="2" ref="O9:O17">SUM(B9:N9)</f>
        <v>208215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201229</v>
      </c>
      <c r="C10" s="14">
        <f>C11+C12+C13</f>
        <v>151320</v>
      </c>
      <c r="D10" s="14">
        <f>D11+D12+D13</f>
        <v>179686</v>
      </c>
      <c r="E10" s="14">
        <f>E11+E12+E13</f>
        <v>28941</v>
      </c>
      <c r="F10" s="14">
        <f aca="true" t="shared" si="3" ref="F10:N10">F11+F12+F13</f>
        <v>141818</v>
      </c>
      <c r="G10" s="14">
        <f t="shared" si="3"/>
        <v>222959</v>
      </c>
      <c r="H10" s="14">
        <f>H11+H12+H13</f>
        <v>134464</v>
      </c>
      <c r="I10" s="14">
        <f>I11+I12+I13</f>
        <v>37472</v>
      </c>
      <c r="J10" s="14">
        <f>J11+J12+J13</f>
        <v>189772</v>
      </c>
      <c r="K10" s="14">
        <f>K11+K12+K13</f>
        <v>127170</v>
      </c>
      <c r="L10" s="14">
        <f>L11+L12+L13</f>
        <v>157096</v>
      </c>
      <c r="M10" s="14">
        <f t="shared" si="3"/>
        <v>66300</v>
      </c>
      <c r="N10" s="14">
        <f t="shared" si="3"/>
        <v>45994</v>
      </c>
      <c r="O10" s="12">
        <f t="shared" si="2"/>
        <v>1684221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94770</v>
      </c>
      <c r="C11" s="14">
        <v>71644</v>
      </c>
      <c r="D11" s="14">
        <v>84093</v>
      </c>
      <c r="E11" s="14">
        <v>13723</v>
      </c>
      <c r="F11" s="14">
        <v>65112</v>
      </c>
      <c r="G11" s="14">
        <v>103012</v>
      </c>
      <c r="H11" s="14">
        <v>65181</v>
      </c>
      <c r="I11" s="14">
        <v>18376</v>
      </c>
      <c r="J11" s="14">
        <v>90788</v>
      </c>
      <c r="K11" s="14">
        <v>58840</v>
      </c>
      <c r="L11" s="14">
        <v>73277</v>
      </c>
      <c r="M11" s="14">
        <v>30227</v>
      </c>
      <c r="N11" s="14">
        <v>20529</v>
      </c>
      <c r="O11" s="12">
        <f t="shared" si="2"/>
        <v>789572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97465</v>
      </c>
      <c r="C12" s="14">
        <v>70186</v>
      </c>
      <c r="D12" s="14">
        <v>89662</v>
      </c>
      <c r="E12" s="14">
        <v>13755</v>
      </c>
      <c r="F12" s="14">
        <v>69313</v>
      </c>
      <c r="G12" s="14">
        <v>106823</v>
      </c>
      <c r="H12" s="14">
        <v>62374</v>
      </c>
      <c r="I12" s="14">
        <v>17097</v>
      </c>
      <c r="J12" s="14">
        <v>92286</v>
      </c>
      <c r="K12" s="14">
        <v>62659</v>
      </c>
      <c r="L12" s="14">
        <v>76716</v>
      </c>
      <c r="M12" s="14">
        <v>33091</v>
      </c>
      <c r="N12" s="14">
        <v>23595</v>
      </c>
      <c r="O12" s="12">
        <f t="shared" si="2"/>
        <v>815022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8994</v>
      </c>
      <c r="C13" s="14">
        <v>9490</v>
      </c>
      <c r="D13" s="14">
        <v>5931</v>
      </c>
      <c r="E13" s="14">
        <v>1463</v>
      </c>
      <c r="F13" s="14">
        <v>7393</v>
      </c>
      <c r="G13" s="14">
        <v>13124</v>
      </c>
      <c r="H13" s="14">
        <v>6909</v>
      </c>
      <c r="I13" s="14">
        <v>1999</v>
      </c>
      <c r="J13" s="14">
        <v>6698</v>
      </c>
      <c r="K13" s="14">
        <v>5671</v>
      </c>
      <c r="L13" s="14">
        <v>7103</v>
      </c>
      <c r="M13" s="14">
        <v>2982</v>
      </c>
      <c r="N13" s="14">
        <v>1870</v>
      </c>
      <c r="O13" s="12">
        <f t="shared" si="2"/>
        <v>79627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8617</v>
      </c>
      <c r="C14" s="14">
        <f>C15+C16+C17</f>
        <v>6513</v>
      </c>
      <c r="D14" s="14">
        <f>D15+D16+D17</f>
        <v>6582</v>
      </c>
      <c r="E14" s="14">
        <f>E15+E16+E17</f>
        <v>1103</v>
      </c>
      <c r="F14" s="14">
        <f aca="true" t="shared" si="4" ref="F14:N14">F15+F16+F17</f>
        <v>5933</v>
      </c>
      <c r="G14" s="14">
        <f t="shared" si="4"/>
        <v>10186</v>
      </c>
      <c r="H14" s="14">
        <f>H15+H16+H17</f>
        <v>5354</v>
      </c>
      <c r="I14" s="14">
        <f>I15+I16+I17</f>
        <v>1497</v>
      </c>
      <c r="J14" s="14">
        <f>J15+J16+J17</f>
        <v>8560</v>
      </c>
      <c r="K14" s="14">
        <f>K15+K16+K17</f>
        <v>5665</v>
      </c>
      <c r="L14" s="14">
        <f>L15+L16+L17</f>
        <v>7492</v>
      </c>
      <c r="M14" s="14">
        <f t="shared" si="4"/>
        <v>2617</v>
      </c>
      <c r="N14" s="14">
        <f t="shared" si="4"/>
        <v>1552</v>
      </c>
      <c r="O14" s="12">
        <f t="shared" si="2"/>
        <v>71671</v>
      </c>
    </row>
    <row r="15" spans="1:26" ht="18.75" customHeight="1">
      <c r="A15" s="15" t="s">
        <v>13</v>
      </c>
      <c r="B15" s="14">
        <v>8582</v>
      </c>
      <c r="C15" s="14">
        <v>6500</v>
      </c>
      <c r="D15" s="14">
        <v>6580</v>
      </c>
      <c r="E15" s="14">
        <v>1102</v>
      </c>
      <c r="F15" s="14">
        <v>5929</v>
      </c>
      <c r="G15" s="14">
        <v>10175</v>
      </c>
      <c r="H15" s="14">
        <v>5337</v>
      </c>
      <c r="I15" s="14">
        <v>1496</v>
      </c>
      <c r="J15" s="14">
        <v>8552</v>
      </c>
      <c r="K15" s="14">
        <v>5656</v>
      </c>
      <c r="L15" s="14">
        <v>7459</v>
      </c>
      <c r="M15" s="14">
        <v>2612</v>
      </c>
      <c r="N15" s="14">
        <v>1549</v>
      </c>
      <c r="O15" s="12">
        <f t="shared" si="2"/>
        <v>71529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22</v>
      </c>
      <c r="C16" s="14">
        <v>10</v>
      </c>
      <c r="D16" s="14">
        <v>2</v>
      </c>
      <c r="E16" s="14">
        <v>0</v>
      </c>
      <c r="F16" s="14">
        <v>3</v>
      </c>
      <c r="G16" s="14">
        <v>4</v>
      </c>
      <c r="H16" s="14">
        <v>12</v>
      </c>
      <c r="I16" s="14">
        <v>1</v>
      </c>
      <c r="J16" s="14">
        <v>0</v>
      </c>
      <c r="K16" s="14">
        <v>8</v>
      </c>
      <c r="L16" s="14">
        <v>21</v>
      </c>
      <c r="M16" s="14">
        <v>4</v>
      </c>
      <c r="N16" s="14">
        <v>1</v>
      </c>
      <c r="O16" s="12">
        <f t="shared" si="2"/>
        <v>88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3</v>
      </c>
      <c r="D17" s="14">
        <v>0</v>
      </c>
      <c r="E17" s="14">
        <v>1</v>
      </c>
      <c r="F17" s="14">
        <v>1</v>
      </c>
      <c r="G17" s="14">
        <v>7</v>
      </c>
      <c r="H17" s="14">
        <v>5</v>
      </c>
      <c r="I17" s="14">
        <v>0</v>
      </c>
      <c r="J17" s="14">
        <v>8</v>
      </c>
      <c r="K17" s="14">
        <v>1</v>
      </c>
      <c r="L17" s="14">
        <v>12</v>
      </c>
      <c r="M17" s="14">
        <v>1</v>
      </c>
      <c r="N17" s="14">
        <v>2</v>
      </c>
      <c r="O17" s="12">
        <f t="shared" si="2"/>
        <v>54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145139</v>
      </c>
      <c r="C18" s="18">
        <f>C19+C20+C21</f>
        <v>89461</v>
      </c>
      <c r="D18" s="18">
        <f>D19+D20+D21</f>
        <v>81988</v>
      </c>
      <c r="E18" s="18">
        <f>E19+E20+E21</f>
        <v>15455</v>
      </c>
      <c r="F18" s="18">
        <f aca="true" t="shared" si="5" ref="F18:N18">F19+F20+F21</f>
        <v>74018</v>
      </c>
      <c r="G18" s="18">
        <f t="shared" si="5"/>
        <v>115248</v>
      </c>
      <c r="H18" s="18">
        <f>H19+H20+H21</f>
        <v>86803</v>
      </c>
      <c r="I18" s="18">
        <f>I19+I20+I21</f>
        <v>22207</v>
      </c>
      <c r="J18" s="18">
        <f>J19+J20+J21</f>
        <v>112491</v>
      </c>
      <c r="K18" s="18">
        <f>K19+K20+K21</f>
        <v>75203</v>
      </c>
      <c r="L18" s="18">
        <f>L19+L20+L21</f>
        <v>114627</v>
      </c>
      <c r="M18" s="18">
        <f t="shared" si="5"/>
        <v>43134</v>
      </c>
      <c r="N18" s="18">
        <f t="shared" si="5"/>
        <v>25989</v>
      </c>
      <c r="O18" s="12">
        <f aca="true" t="shared" si="6" ref="O18:O24">SUM(B18:N18)</f>
        <v>1001763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74552</v>
      </c>
      <c r="C19" s="14">
        <v>48632</v>
      </c>
      <c r="D19" s="14">
        <v>43509</v>
      </c>
      <c r="E19" s="14">
        <v>8617</v>
      </c>
      <c r="F19" s="14">
        <v>38903</v>
      </c>
      <c r="G19" s="14">
        <v>60012</v>
      </c>
      <c r="H19" s="14">
        <v>47579</v>
      </c>
      <c r="I19" s="14">
        <v>12464</v>
      </c>
      <c r="J19" s="14">
        <v>59942</v>
      </c>
      <c r="K19" s="14">
        <v>38872</v>
      </c>
      <c r="L19" s="14">
        <v>58665</v>
      </c>
      <c r="M19" s="14">
        <v>22325</v>
      </c>
      <c r="N19" s="14">
        <v>12792</v>
      </c>
      <c r="O19" s="12">
        <f t="shared" si="6"/>
        <v>526864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65137</v>
      </c>
      <c r="C20" s="14">
        <v>36793</v>
      </c>
      <c r="D20" s="14">
        <v>36168</v>
      </c>
      <c r="E20" s="14">
        <v>6247</v>
      </c>
      <c r="F20" s="14">
        <v>32252</v>
      </c>
      <c r="G20" s="14">
        <v>50121</v>
      </c>
      <c r="H20" s="14">
        <v>36319</v>
      </c>
      <c r="I20" s="14">
        <v>8993</v>
      </c>
      <c r="J20" s="14">
        <v>49045</v>
      </c>
      <c r="K20" s="14">
        <v>33657</v>
      </c>
      <c r="L20" s="14">
        <v>51681</v>
      </c>
      <c r="M20" s="14">
        <v>19309</v>
      </c>
      <c r="N20" s="14">
        <v>12305</v>
      </c>
      <c r="O20" s="12">
        <f t="shared" si="6"/>
        <v>438027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5450</v>
      </c>
      <c r="C21" s="14">
        <v>4036</v>
      </c>
      <c r="D21" s="14">
        <v>2311</v>
      </c>
      <c r="E21" s="14">
        <v>591</v>
      </c>
      <c r="F21" s="14">
        <v>2863</v>
      </c>
      <c r="G21" s="14">
        <v>5115</v>
      </c>
      <c r="H21" s="14">
        <v>2905</v>
      </c>
      <c r="I21" s="14">
        <v>750</v>
      </c>
      <c r="J21" s="14">
        <v>3504</v>
      </c>
      <c r="K21" s="14">
        <v>2674</v>
      </c>
      <c r="L21" s="14">
        <v>4281</v>
      </c>
      <c r="M21" s="14">
        <v>1500</v>
      </c>
      <c r="N21" s="14">
        <v>892</v>
      </c>
      <c r="O21" s="12">
        <f t="shared" si="6"/>
        <v>36872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132051</v>
      </c>
      <c r="C22" s="14">
        <f>C23+C24</f>
        <v>99559</v>
      </c>
      <c r="D22" s="14">
        <f>D23+D24</f>
        <v>103580</v>
      </c>
      <c r="E22" s="14">
        <f>E23+E24</f>
        <v>22514</v>
      </c>
      <c r="F22" s="14">
        <f aca="true" t="shared" si="7" ref="F22:N22">F23+F24</f>
        <v>92774</v>
      </c>
      <c r="G22" s="14">
        <f t="shared" si="7"/>
        <v>145081</v>
      </c>
      <c r="H22" s="14">
        <f>H23+H24</f>
        <v>90080</v>
      </c>
      <c r="I22" s="14">
        <f>I23+I24</f>
        <v>22857</v>
      </c>
      <c r="J22" s="14">
        <f>J23+J24</f>
        <v>101347</v>
      </c>
      <c r="K22" s="14">
        <f>K23+K24</f>
        <v>83796</v>
      </c>
      <c r="L22" s="14">
        <f>L23+L24</f>
        <v>79761</v>
      </c>
      <c r="M22" s="14">
        <f t="shared" si="7"/>
        <v>26439</v>
      </c>
      <c r="N22" s="14">
        <f t="shared" si="7"/>
        <v>16227</v>
      </c>
      <c r="O22" s="12">
        <f t="shared" si="6"/>
        <v>1016066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83034</v>
      </c>
      <c r="C23" s="14">
        <v>69329</v>
      </c>
      <c r="D23" s="14">
        <v>66410</v>
      </c>
      <c r="E23" s="14">
        <v>15782</v>
      </c>
      <c r="F23" s="14">
        <v>62649</v>
      </c>
      <c r="G23" s="14">
        <v>102143</v>
      </c>
      <c r="H23" s="14">
        <v>63920</v>
      </c>
      <c r="I23" s="14">
        <v>16913</v>
      </c>
      <c r="J23" s="14">
        <v>62590</v>
      </c>
      <c r="K23" s="14">
        <v>54812</v>
      </c>
      <c r="L23" s="14">
        <v>54584</v>
      </c>
      <c r="M23" s="14">
        <v>17586</v>
      </c>
      <c r="N23" s="14">
        <v>9996</v>
      </c>
      <c r="O23" s="12">
        <f t="shared" si="6"/>
        <v>679748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49017</v>
      </c>
      <c r="C24" s="14">
        <v>30230</v>
      </c>
      <c r="D24" s="14">
        <v>37170</v>
      </c>
      <c r="E24" s="14">
        <v>6732</v>
      </c>
      <c r="F24" s="14">
        <v>30125</v>
      </c>
      <c r="G24" s="14">
        <v>42938</v>
      </c>
      <c r="H24" s="14">
        <v>26160</v>
      </c>
      <c r="I24" s="14">
        <v>5944</v>
      </c>
      <c r="J24" s="14">
        <v>38757</v>
      </c>
      <c r="K24" s="14">
        <v>28984</v>
      </c>
      <c r="L24" s="14">
        <v>25177</v>
      </c>
      <c r="M24" s="14">
        <v>8853</v>
      </c>
      <c r="N24" s="14">
        <v>6231</v>
      </c>
      <c r="O24" s="12">
        <f t="shared" si="6"/>
        <v>336318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1123203.4848</v>
      </c>
      <c r="C28" s="56">
        <f aca="true" t="shared" si="8" ref="C28:N28">C29+C30</f>
        <v>862056.4521999999</v>
      </c>
      <c r="D28" s="56">
        <f t="shared" si="8"/>
        <v>776406.3985000001</v>
      </c>
      <c r="E28" s="56">
        <f t="shared" si="8"/>
        <v>212258.7518</v>
      </c>
      <c r="F28" s="56">
        <f t="shared" si="8"/>
        <v>751910.6455</v>
      </c>
      <c r="G28" s="56">
        <f t="shared" si="8"/>
        <v>925368.6963999999</v>
      </c>
      <c r="H28" s="56">
        <f t="shared" si="8"/>
        <v>737516.9856000001</v>
      </c>
      <c r="I28" s="56">
        <f t="shared" si="8"/>
        <v>195669.2208</v>
      </c>
      <c r="J28" s="56">
        <f t="shared" si="8"/>
        <v>940440.5824000001</v>
      </c>
      <c r="K28" s="56">
        <f t="shared" si="8"/>
        <v>786079.229</v>
      </c>
      <c r="L28" s="56">
        <f t="shared" si="8"/>
        <v>922963.0664</v>
      </c>
      <c r="M28" s="56">
        <f t="shared" si="8"/>
        <v>459565.071</v>
      </c>
      <c r="N28" s="56">
        <f t="shared" si="8"/>
        <v>256661.9135</v>
      </c>
      <c r="O28" s="56">
        <f>SUM(B28:N28)</f>
        <v>8950100.4979</v>
      </c>
      <c r="Q28" s="64"/>
    </row>
    <row r="29" spans="1:15" ht="18.75" customHeight="1">
      <c r="A29" s="54" t="s">
        <v>57</v>
      </c>
      <c r="B29" s="52">
        <f aca="true" t="shared" si="9" ref="B29:N29">B26*B7</f>
        <v>1118552.9248</v>
      </c>
      <c r="C29" s="52">
        <f t="shared" si="9"/>
        <v>855035.6821999999</v>
      </c>
      <c r="D29" s="52">
        <f t="shared" si="9"/>
        <v>764780.8385000001</v>
      </c>
      <c r="E29" s="52">
        <f t="shared" si="9"/>
        <v>212258.7518</v>
      </c>
      <c r="F29" s="52">
        <f t="shared" si="9"/>
        <v>743798.7855</v>
      </c>
      <c r="G29" s="52">
        <f t="shared" si="9"/>
        <v>920701.3764</v>
      </c>
      <c r="H29" s="52">
        <f t="shared" si="9"/>
        <v>734016.5556000001</v>
      </c>
      <c r="I29" s="52">
        <f t="shared" si="9"/>
        <v>195669.2208</v>
      </c>
      <c r="J29" s="52">
        <f t="shared" si="9"/>
        <v>929315.4124</v>
      </c>
      <c r="K29" s="52">
        <f t="shared" si="9"/>
        <v>770635.959</v>
      </c>
      <c r="L29" s="52">
        <f t="shared" si="9"/>
        <v>911838.2164</v>
      </c>
      <c r="M29" s="52">
        <f t="shared" si="9"/>
        <v>454314.241</v>
      </c>
      <c r="N29" s="52">
        <f t="shared" si="9"/>
        <v>254401.3535</v>
      </c>
      <c r="O29" s="53">
        <f>SUM(B29:N29)</f>
        <v>8865319.3179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-98988</v>
      </c>
      <c r="C32" s="25">
        <f t="shared" si="10"/>
        <v>-100836</v>
      </c>
      <c r="D32" s="25">
        <f t="shared" si="10"/>
        <v>-96319.43</v>
      </c>
      <c r="E32" s="25">
        <f t="shared" si="10"/>
        <v>-14852</v>
      </c>
      <c r="F32" s="25">
        <f t="shared" si="10"/>
        <v>-63756</v>
      </c>
      <c r="G32" s="25">
        <f t="shared" si="10"/>
        <v>-106580</v>
      </c>
      <c r="H32" s="25">
        <f t="shared" si="10"/>
        <v>-87720</v>
      </c>
      <c r="I32" s="25">
        <f t="shared" si="10"/>
        <v>-23016</v>
      </c>
      <c r="J32" s="25">
        <f t="shared" si="10"/>
        <v>-61664</v>
      </c>
      <c r="K32" s="25">
        <f t="shared" si="10"/>
        <v>-73324</v>
      </c>
      <c r="L32" s="25">
        <f t="shared" si="10"/>
        <v>-64200</v>
      </c>
      <c r="M32" s="25">
        <f t="shared" si="10"/>
        <v>-38656</v>
      </c>
      <c r="N32" s="25">
        <f t="shared" si="10"/>
        <v>-28892</v>
      </c>
      <c r="O32" s="25">
        <f t="shared" si="10"/>
        <v>-858803.43</v>
      </c>
    </row>
    <row r="33" spans="1:15" ht="18.75" customHeight="1">
      <c r="A33" s="17" t="s">
        <v>58</v>
      </c>
      <c r="B33" s="26">
        <f>+B34</f>
        <v>-98988</v>
      </c>
      <c r="C33" s="26">
        <f aca="true" t="shared" si="11" ref="C33:O33">+C34</f>
        <v>-100836</v>
      </c>
      <c r="D33" s="26">
        <f t="shared" si="11"/>
        <v>-72876</v>
      </c>
      <c r="E33" s="26">
        <f t="shared" si="11"/>
        <v>-14852</v>
      </c>
      <c r="F33" s="26">
        <f t="shared" si="11"/>
        <v>-63256</v>
      </c>
      <c r="G33" s="26">
        <f t="shared" si="11"/>
        <v>-106080</v>
      </c>
      <c r="H33" s="26">
        <f t="shared" si="11"/>
        <v>-87720</v>
      </c>
      <c r="I33" s="26">
        <f t="shared" si="11"/>
        <v>-21516</v>
      </c>
      <c r="J33" s="26">
        <f t="shared" si="11"/>
        <v>-61664</v>
      </c>
      <c r="K33" s="26">
        <f t="shared" si="11"/>
        <v>-73324</v>
      </c>
      <c r="L33" s="26">
        <f t="shared" si="11"/>
        <v>-64200</v>
      </c>
      <c r="M33" s="26">
        <f t="shared" si="11"/>
        <v>-38656</v>
      </c>
      <c r="N33" s="26">
        <f t="shared" si="11"/>
        <v>-28892</v>
      </c>
      <c r="O33" s="26">
        <f t="shared" si="11"/>
        <v>-832860</v>
      </c>
    </row>
    <row r="34" spans="1:26" ht="18.75" customHeight="1">
      <c r="A34" s="13" t="s">
        <v>59</v>
      </c>
      <c r="B34" s="20">
        <f>ROUND(-B9*$D$3,2)</f>
        <v>-98988</v>
      </c>
      <c r="C34" s="20">
        <f>ROUND(-C9*$D$3,2)</f>
        <v>-100836</v>
      </c>
      <c r="D34" s="20">
        <f>ROUND(-D9*$D$3,2)</f>
        <v>-72876</v>
      </c>
      <c r="E34" s="20">
        <f>ROUND(-E9*$D$3,2)</f>
        <v>-14852</v>
      </c>
      <c r="F34" s="20">
        <f aca="true" t="shared" si="12" ref="F34:N34">ROUND(-F9*$D$3,2)</f>
        <v>-63256</v>
      </c>
      <c r="G34" s="20">
        <f t="shared" si="12"/>
        <v>-106080</v>
      </c>
      <c r="H34" s="20">
        <f t="shared" si="12"/>
        <v>-87720</v>
      </c>
      <c r="I34" s="20">
        <f>ROUND(-I9*$D$3,2)</f>
        <v>-21516</v>
      </c>
      <c r="J34" s="20">
        <f>ROUND(-J9*$D$3,2)</f>
        <v>-61664</v>
      </c>
      <c r="K34" s="20">
        <f>ROUND(-K9*$D$3,2)</f>
        <v>-73324</v>
      </c>
      <c r="L34" s="20">
        <f>ROUND(-L9*$D$3,2)</f>
        <v>-64200</v>
      </c>
      <c r="M34" s="20">
        <f t="shared" si="12"/>
        <v>-38656</v>
      </c>
      <c r="N34" s="20">
        <f t="shared" si="12"/>
        <v>-28892</v>
      </c>
      <c r="O34" s="44">
        <f aca="true" t="shared" si="13" ref="O34:O45">SUM(B34:N34)</f>
        <v>-832860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-23443.43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-25943.43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-500-22943.43</f>
        <v>-23443.43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-25943.43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1024215.4848</v>
      </c>
      <c r="C46" s="29">
        <f t="shared" si="15"/>
        <v>761220.4521999999</v>
      </c>
      <c r="D46" s="29">
        <f t="shared" si="15"/>
        <v>680086.9685000002</v>
      </c>
      <c r="E46" s="29">
        <f t="shared" si="15"/>
        <v>197406.7518</v>
      </c>
      <c r="F46" s="29">
        <f t="shared" si="15"/>
        <v>688154.6455</v>
      </c>
      <c r="G46" s="29">
        <f t="shared" si="15"/>
        <v>818788.6963999999</v>
      </c>
      <c r="H46" s="29">
        <f t="shared" si="15"/>
        <v>649796.9856000001</v>
      </c>
      <c r="I46" s="29">
        <f t="shared" si="15"/>
        <v>172653.2208</v>
      </c>
      <c r="J46" s="29">
        <f t="shared" si="15"/>
        <v>878776.5824000001</v>
      </c>
      <c r="K46" s="29">
        <f t="shared" si="15"/>
        <v>712755.229</v>
      </c>
      <c r="L46" s="29">
        <f t="shared" si="15"/>
        <v>858763.0664</v>
      </c>
      <c r="M46" s="29">
        <f t="shared" si="15"/>
        <v>420909.071</v>
      </c>
      <c r="N46" s="29">
        <f t="shared" si="15"/>
        <v>227769.9135</v>
      </c>
      <c r="O46" s="29">
        <f>SUM(B46:N46)</f>
        <v>8091297.0679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1024215.48</v>
      </c>
      <c r="C49" s="35">
        <f aca="true" t="shared" si="16" ref="C49:N49">SUM(C50:C63)</f>
        <v>761220.46</v>
      </c>
      <c r="D49" s="35">
        <f t="shared" si="16"/>
        <v>680086.97</v>
      </c>
      <c r="E49" s="35">
        <f t="shared" si="16"/>
        <v>197406.75</v>
      </c>
      <c r="F49" s="35">
        <f t="shared" si="16"/>
        <v>688154.65</v>
      </c>
      <c r="G49" s="35">
        <f t="shared" si="16"/>
        <v>818788.7</v>
      </c>
      <c r="H49" s="35">
        <f t="shared" si="16"/>
        <v>649796.99</v>
      </c>
      <c r="I49" s="35">
        <f t="shared" si="16"/>
        <v>172653.22</v>
      </c>
      <c r="J49" s="35">
        <f t="shared" si="16"/>
        <v>878776.58</v>
      </c>
      <c r="K49" s="35">
        <f t="shared" si="16"/>
        <v>712755.23</v>
      </c>
      <c r="L49" s="35">
        <f t="shared" si="16"/>
        <v>858763.07</v>
      </c>
      <c r="M49" s="35">
        <f t="shared" si="16"/>
        <v>420909.07</v>
      </c>
      <c r="N49" s="35">
        <f t="shared" si="16"/>
        <v>227769.91</v>
      </c>
      <c r="O49" s="29">
        <f>SUM(O50:O63)</f>
        <v>8091297.08</v>
      </c>
      <c r="Q49" s="66"/>
    </row>
    <row r="50" spans="1:18" ht="18.75" customHeight="1">
      <c r="A50" s="17" t="s">
        <v>39</v>
      </c>
      <c r="B50" s="35">
        <v>197171.06</v>
      </c>
      <c r="C50" s="35">
        <v>212911.25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410082.31</v>
      </c>
      <c r="P50"/>
      <c r="Q50" s="66"/>
      <c r="R50" s="67"/>
    </row>
    <row r="51" spans="1:16" ht="18.75" customHeight="1">
      <c r="A51" s="17" t="s">
        <v>40</v>
      </c>
      <c r="B51" s="35">
        <v>827044.42</v>
      </c>
      <c r="C51" s="35">
        <v>548309.21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1375353.63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680086.97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680086.97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197406.75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197406.75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688154.65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688154.65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818788.7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818788.7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649796.99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649796.99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172653.22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172653.22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878776.58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878776.58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712755.23</v>
      </c>
      <c r="L59" s="34">
        <v>0</v>
      </c>
      <c r="M59" s="34">
        <v>0</v>
      </c>
      <c r="N59" s="34">
        <v>0</v>
      </c>
      <c r="O59" s="29">
        <f t="shared" si="17"/>
        <v>712755.23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858763.07</v>
      </c>
      <c r="M60" s="34">
        <v>0</v>
      </c>
      <c r="N60" s="34">
        <v>0</v>
      </c>
      <c r="O60" s="26">
        <f t="shared" si="17"/>
        <v>858763.07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420909.07</v>
      </c>
      <c r="N61" s="34">
        <v>0</v>
      </c>
      <c r="O61" s="29">
        <f t="shared" si="17"/>
        <v>420909.07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227769.91</v>
      </c>
      <c r="O62" s="26">
        <f t="shared" si="17"/>
        <v>227769.91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2.4566688748568852</v>
      </c>
      <c r="C67" s="42">
        <v>2.6096021956865036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2018-12-14T13:47:24Z</dcterms:modified>
  <cp:category/>
  <cp:version/>
  <cp:contentType/>
  <cp:contentStatus/>
</cp:coreProperties>
</file>