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<sst xmlns="http://schemas.openxmlformats.org/spreadsheetml/2006/main" count="99" uniqueCount="97">
  <si>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</si>
  <si>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</si>
  <si>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</si>
  <si>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</si>
  <si>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</si>
  <si>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</si>
  <si>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</si>
  <si>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</si>
  <si>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</si>
  <si>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</si>
  <si>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</si>
  <si>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</si>
  <si>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</si>
  <si>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</si>
  <si>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</si>
  <si>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</si>
  <si>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</si>
  <si>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</si>
  <si>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</si>
  <si>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</si>
  <si>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</si>
  <si>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</si>
  <si>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</si>
  <si>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</si>
  <si>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</si>
  <si>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</si>
  <si>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</si>
  <si>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</si>
  <si>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</si>
  <si>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</si>
  <si>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</si>
  <si>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</si>
  <si>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</si>
  <si>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</si>
  <si>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</si>
  <si>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</si>
  <si>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</si>
  <si>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</si>
  <si>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</si>
  <si>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</si>
  <si>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</si>
  <si>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</si>
  <si>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</si>
  <si>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</si>
  <si>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</si>
  <si>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</si>
  <si>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</si>
  <si>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</si>
  <si>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</si>
  <si>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</si>
  <si>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</si>
  <si>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</si>
  <si>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</si>
  <si>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</si>
  <si>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</si>
  <si>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</si>
  <si>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</si>
  <si>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</si>
  <si>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</si>
  <si>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</si>
  <si>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</si>
  <si>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</si>
  <si>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</si>
  <si>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</si>
  <si>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</si>
  <si>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</si>
  <si>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</si>
  <si>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</si>
  <si>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</si>
  <si>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</si>
  <si>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</si>
  <si>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</si>
  <si>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</si>
  <si>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</si>
  <si>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</si>
  <si>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</si>
  <si>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</si>
  <si>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</si>
  <si>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</si>
  <si>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</si>
  <si>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</si>
  <si>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</si>
  <si>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</si>
  <si>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</si>
  <si>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</si>
  <si>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</si>
  <si>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</si>
  <si>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</si>
  <si>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</si>
  <si>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</si>
  <si>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</si>
  <si>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</si>
  <si>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</si>
  <si>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</si>
  <si>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</si>
  <si>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</si>
  <si>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06/12/18 - VENCIMENTO 13/12/18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</si>
</sst>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525780</v>
      </c>
      <c r="C7" s="10">
        <f t="shared" si="0"/>
        <v>385379</v>
      </c>
      <c r="D7" s="10">
        <f t="shared" si="0"/>
        <v>400669</v>
      </c>
      <c r="E7" s="10">
        <f t="shared" si="0"/>
        <v>72142</v>
      </c>
      <c r="F7" s="10">
        <f t="shared" si="0"/>
        <v>339320</v>
      </c>
      <c r="G7" s="10">
        <f t="shared" si="0"/>
        <v>543756</v>
      </c>
      <c r="H7" s="10">
        <f t="shared" si="0"/>
        <v>358996</v>
      </c>
      <c r="I7" s="10">
        <f t="shared" si="0"/>
        <v>91706</v>
      </c>
      <c r="J7" s="10">
        <f t="shared" si="0"/>
        <v>438222</v>
      </c>
      <c r="K7" s="10">
        <f t="shared" si="0"/>
        <v>321279</v>
      </c>
      <c r="L7" s="10">
        <f t="shared" si="0"/>
        <v>384610</v>
      </c>
      <c r="M7" s="10">
        <f t="shared" si="0"/>
        <v>155711</v>
      </c>
      <c r="N7" s="10">
        <f t="shared" si="0"/>
        <v>99214</v>
      </c>
      <c r="O7" s="10">
        <f>+O8+O18+O22</f>
        <v>4116784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242138</v>
      </c>
      <c r="C8" s="12">
        <f t="shared" si="1"/>
        <v>190192</v>
      </c>
      <c r="D8" s="12">
        <f t="shared" si="1"/>
        <v>210566</v>
      </c>
      <c r="E8" s="12">
        <f t="shared" si="1"/>
        <v>34193</v>
      </c>
      <c r="F8" s="12">
        <f t="shared" si="1"/>
        <v>168256</v>
      </c>
      <c r="G8" s="12">
        <f t="shared" si="1"/>
        <v>272460</v>
      </c>
      <c r="H8" s="12">
        <f t="shared" si="1"/>
        <v>171941</v>
      </c>
      <c r="I8" s="12">
        <f t="shared" si="1"/>
        <v>45601</v>
      </c>
      <c r="J8" s="12">
        <f t="shared" si="1"/>
        <v>220901</v>
      </c>
      <c r="K8" s="12">
        <f t="shared" si="1"/>
        <v>157920</v>
      </c>
      <c r="L8" s="12">
        <f t="shared" si="1"/>
        <v>183840</v>
      </c>
      <c r="M8" s="12">
        <f t="shared" si="1"/>
        <v>82502</v>
      </c>
      <c r="N8" s="12">
        <f t="shared" si="1"/>
        <v>56393</v>
      </c>
      <c r="O8" s="12">
        <f>SUM(B8:N8)</f>
        <v>2036903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23264</v>
      </c>
      <c r="C9" s="14">
        <v>23265</v>
      </c>
      <c r="D9" s="14">
        <v>16983</v>
      </c>
      <c r="E9" s="14">
        <v>3445</v>
      </c>
      <c r="F9" s="14">
        <v>14287</v>
      </c>
      <c r="G9" s="14">
        <v>25429</v>
      </c>
      <c r="H9" s="14">
        <v>22010</v>
      </c>
      <c r="I9" s="14">
        <v>5203</v>
      </c>
      <c r="J9" s="14">
        <v>14380</v>
      </c>
      <c r="K9" s="14">
        <v>17907</v>
      </c>
      <c r="L9" s="14">
        <v>14528</v>
      </c>
      <c r="M9" s="14">
        <v>9316</v>
      </c>
      <c r="N9" s="14">
        <v>6970</v>
      </c>
      <c r="O9" s="12">
        <f aca="true" t="shared" si="2" ref="O9:O17">SUM(B9:N9)</f>
        <v>196987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209921</v>
      </c>
      <c r="C10" s="14">
        <f>C11+C12+C13</f>
        <v>159785</v>
      </c>
      <c r="D10" s="14">
        <f>D11+D12+D13</f>
        <v>186499</v>
      </c>
      <c r="E10" s="14">
        <f>E11+E12+E13</f>
        <v>29569</v>
      </c>
      <c r="F10" s="14">
        <f aca="true" t="shared" si="3" ref="F10:N10">F11+F12+F13</f>
        <v>147545</v>
      </c>
      <c r="G10" s="14">
        <f t="shared" si="3"/>
        <v>236135</v>
      </c>
      <c r="H10" s="14">
        <f>H11+H12+H13</f>
        <v>143863</v>
      </c>
      <c r="I10" s="14">
        <f>I11+I12+I13</f>
        <v>38703</v>
      </c>
      <c r="J10" s="14">
        <f>J11+J12+J13</f>
        <v>197382</v>
      </c>
      <c r="K10" s="14">
        <f>K11+K12+K13</f>
        <v>133888</v>
      </c>
      <c r="L10" s="14">
        <f>L11+L12+L13</f>
        <v>161423</v>
      </c>
      <c r="M10" s="14">
        <f t="shared" si="3"/>
        <v>70203</v>
      </c>
      <c r="N10" s="14">
        <f t="shared" si="3"/>
        <v>47697</v>
      </c>
      <c r="O10" s="12">
        <f t="shared" si="2"/>
        <v>1762613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98425</v>
      </c>
      <c r="C11" s="14">
        <v>75379</v>
      </c>
      <c r="D11" s="14">
        <v>86531</v>
      </c>
      <c r="E11" s="14">
        <v>13959</v>
      </c>
      <c r="F11" s="14">
        <v>67475</v>
      </c>
      <c r="G11" s="14">
        <v>108870</v>
      </c>
      <c r="H11" s="14">
        <v>69712</v>
      </c>
      <c r="I11" s="14">
        <v>19113</v>
      </c>
      <c r="J11" s="14">
        <v>93987</v>
      </c>
      <c r="K11" s="14">
        <v>62215</v>
      </c>
      <c r="L11" s="14">
        <v>74387</v>
      </c>
      <c r="M11" s="14">
        <v>31873</v>
      </c>
      <c r="N11" s="14">
        <v>21132</v>
      </c>
      <c r="O11" s="12">
        <f t="shared" si="2"/>
        <v>823058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101294</v>
      </c>
      <c r="C12" s="14">
        <v>73427</v>
      </c>
      <c r="D12" s="14">
        <v>93136</v>
      </c>
      <c r="E12" s="14">
        <v>13977</v>
      </c>
      <c r="F12" s="14">
        <v>71552</v>
      </c>
      <c r="G12" s="14">
        <v>111739</v>
      </c>
      <c r="H12" s="14">
        <v>66032</v>
      </c>
      <c r="I12" s="14">
        <v>17566</v>
      </c>
      <c r="J12" s="14">
        <v>96030</v>
      </c>
      <c r="K12" s="14">
        <v>65226</v>
      </c>
      <c r="L12" s="14">
        <v>79001</v>
      </c>
      <c r="M12" s="14">
        <v>34882</v>
      </c>
      <c r="N12" s="14">
        <v>24435</v>
      </c>
      <c r="O12" s="12">
        <f t="shared" si="2"/>
        <v>848297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10202</v>
      </c>
      <c r="C13" s="14">
        <v>10979</v>
      </c>
      <c r="D13" s="14">
        <v>6832</v>
      </c>
      <c r="E13" s="14">
        <v>1633</v>
      </c>
      <c r="F13" s="14">
        <v>8518</v>
      </c>
      <c r="G13" s="14">
        <v>15526</v>
      </c>
      <c r="H13" s="14">
        <v>8119</v>
      </c>
      <c r="I13" s="14">
        <v>2024</v>
      </c>
      <c r="J13" s="14">
        <v>7365</v>
      </c>
      <c r="K13" s="14">
        <v>6447</v>
      </c>
      <c r="L13" s="14">
        <v>8035</v>
      </c>
      <c r="M13" s="14">
        <v>3448</v>
      </c>
      <c r="N13" s="14">
        <v>2130</v>
      </c>
      <c r="O13" s="12">
        <f t="shared" si="2"/>
        <v>91258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8953</v>
      </c>
      <c r="C14" s="14">
        <f>C15+C16+C17</f>
        <v>7142</v>
      </c>
      <c r="D14" s="14">
        <f>D15+D16+D17</f>
        <v>7084</v>
      </c>
      <c r="E14" s="14">
        <f>E15+E16+E17</f>
        <v>1179</v>
      </c>
      <c r="F14" s="14">
        <f aca="true" t="shared" si="4" ref="F14:N14">F15+F16+F17</f>
        <v>6424</v>
      </c>
      <c r="G14" s="14">
        <f t="shared" si="4"/>
        <v>10896</v>
      </c>
      <c r="H14" s="14">
        <f>H15+H16+H17</f>
        <v>6068</v>
      </c>
      <c r="I14" s="14">
        <f>I15+I16+I17</f>
        <v>1695</v>
      </c>
      <c r="J14" s="14">
        <f>J15+J16+J17</f>
        <v>9139</v>
      </c>
      <c r="K14" s="14">
        <f>K15+K16+K17</f>
        <v>6125</v>
      </c>
      <c r="L14" s="14">
        <f>L15+L16+L17</f>
        <v>7889</v>
      </c>
      <c r="M14" s="14">
        <f t="shared" si="4"/>
        <v>2983</v>
      </c>
      <c r="N14" s="14">
        <f t="shared" si="4"/>
        <v>1726</v>
      </c>
      <c r="O14" s="12">
        <f t="shared" si="2"/>
        <v>77303</v>
      </c>
    </row>
    <row r="15" spans="1:26" ht="18.75" customHeight="1">
      <c r="A15" s="15" t="s">
        <v>13</v>
      </c>
      <c r="B15" s="14">
        <v>8910</v>
      </c>
      <c r="C15" s="14">
        <v>7126</v>
      </c>
      <c r="D15" s="14">
        <v>7077</v>
      </c>
      <c r="E15" s="14">
        <v>1179</v>
      </c>
      <c r="F15" s="14">
        <v>6420</v>
      </c>
      <c r="G15" s="14">
        <v>10886</v>
      </c>
      <c r="H15" s="14">
        <v>6056</v>
      </c>
      <c r="I15" s="14">
        <v>1690</v>
      </c>
      <c r="J15" s="14">
        <v>9134</v>
      </c>
      <c r="K15" s="14">
        <v>6112</v>
      </c>
      <c r="L15" s="14">
        <v>7870</v>
      </c>
      <c r="M15" s="14">
        <v>2978</v>
      </c>
      <c r="N15" s="14">
        <v>1726</v>
      </c>
      <c r="O15" s="12">
        <f t="shared" si="2"/>
        <v>77164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28</v>
      </c>
      <c r="C16" s="14">
        <v>15</v>
      </c>
      <c r="D16" s="14">
        <v>4</v>
      </c>
      <c r="E16" s="14">
        <v>0</v>
      </c>
      <c r="F16" s="14">
        <v>3</v>
      </c>
      <c r="G16" s="14">
        <v>6</v>
      </c>
      <c r="H16" s="14">
        <v>11</v>
      </c>
      <c r="I16" s="14">
        <v>4</v>
      </c>
      <c r="J16" s="14">
        <v>3</v>
      </c>
      <c r="K16" s="14">
        <v>13</v>
      </c>
      <c r="L16" s="14">
        <v>10</v>
      </c>
      <c r="M16" s="14">
        <v>3</v>
      </c>
      <c r="N16" s="14">
        <v>0</v>
      </c>
      <c r="O16" s="12">
        <f t="shared" si="2"/>
        <v>100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1</v>
      </c>
      <c r="D17" s="14">
        <v>3</v>
      </c>
      <c r="E17" s="14">
        <v>0</v>
      </c>
      <c r="F17" s="14">
        <v>1</v>
      </c>
      <c r="G17" s="14">
        <v>4</v>
      </c>
      <c r="H17" s="14">
        <v>1</v>
      </c>
      <c r="I17" s="14">
        <v>1</v>
      </c>
      <c r="J17" s="14">
        <v>2</v>
      </c>
      <c r="K17" s="14">
        <v>0</v>
      </c>
      <c r="L17" s="14">
        <v>9</v>
      </c>
      <c r="M17" s="14">
        <v>2</v>
      </c>
      <c r="N17" s="14">
        <v>0</v>
      </c>
      <c r="O17" s="12">
        <f t="shared" si="2"/>
        <v>39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148963</v>
      </c>
      <c r="C18" s="18">
        <f>C19+C20+C21</f>
        <v>92844</v>
      </c>
      <c r="D18" s="18">
        <f>D19+D20+D21</f>
        <v>85141</v>
      </c>
      <c r="E18" s="18">
        <f>E19+E20+E21</f>
        <v>15390</v>
      </c>
      <c r="F18" s="18">
        <f aca="true" t="shared" si="5" ref="F18:N18">F19+F20+F21</f>
        <v>76350</v>
      </c>
      <c r="G18" s="18">
        <f t="shared" si="5"/>
        <v>121576</v>
      </c>
      <c r="H18" s="18">
        <f>H19+H20+H21</f>
        <v>92398</v>
      </c>
      <c r="I18" s="18">
        <f>I19+I20+I21</f>
        <v>23396</v>
      </c>
      <c r="J18" s="18">
        <f>J19+J20+J21</f>
        <v>113703</v>
      </c>
      <c r="K18" s="18">
        <f>K19+K20+K21</f>
        <v>78601</v>
      </c>
      <c r="L18" s="18">
        <f>L19+L20+L21</f>
        <v>118632</v>
      </c>
      <c r="M18" s="18">
        <f t="shared" si="5"/>
        <v>44970</v>
      </c>
      <c r="N18" s="18">
        <f t="shared" si="5"/>
        <v>26362</v>
      </c>
      <c r="O18" s="12">
        <f aca="true" t="shared" si="6" ref="O18:O24">SUM(B18:N18)</f>
        <v>1038326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75897</v>
      </c>
      <c r="C19" s="14">
        <v>50279</v>
      </c>
      <c r="D19" s="14">
        <v>44669</v>
      </c>
      <c r="E19" s="14">
        <v>8423</v>
      </c>
      <c r="F19" s="14">
        <v>39562</v>
      </c>
      <c r="G19" s="14">
        <v>63316</v>
      </c>
      <c r="H19" s="14">
        <v>50379</v>
      </c>
      <c r="I19" s="14">
        <v>13122</v>
      </c>
      <c r="J19" s="14">
        <v>60068</v>
      </c>
      <c r="K19" s="14">
        <v>40768</v>
      </c>
      <c r="L19" s="14">
        <v>60149</v>
      </c>
      <c r="M19" s="14">
        <v>22951</v>
      </c>
      <c r="N19" s="14">
        <v>13123</v>
      </c>
      <c r="O19" s="12">
        <f t="shared" si="6"/>
        <v>542706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67347</v>
      </c>
      <c r="C20" s="14">
        <v>38010</v>
      </c>
      <c r="D20" s="14">
        <v>37904</v>
      </c>
      <c r="E20" s="14">
        <v>6300</v>
      </c>
      <c r="F20" s="14">
        <v>33437</v>
      </c>
      <c r="G20" s="14">
        <v>52503</v>
      </c>
      <c r="H20" s="14">
        <v>38502</v>
      </c>
      <c r="I20" s="14">
        <v>9392</v>
      </c>
      <c r="J20" s="14">
        <v>50029</v>
      </c>
      <c r="K20" s="14">
        <v>34923</v>
      </c>
      <c r="L20" s="14">
        <v>53917</v>
      </c>
      <c r="M20" s="14">
        <v>20282</v>
      </c>
      <c r="N20" s="14">
        <v>12332</v>
      </c>
      <c r="O20" s="12">
        <f t="shared" si="6"/>
        <v>454878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5719</v>
      </c>
      <c r="C21" s="14">
        <v>4555</v>
      </c>
      <c r="D21" s="14">
        <v>2568</v>
      </c>
      <c r="E21" s="14">
        <v>667</v>
      </c>
      <c r="F21" s="14">
        <v>3351</v>
      </c>
      <c r="G21" s="14">
        <v>5757</v>
      </c>
      <c r="H21" s="14">
        <v>3517</v>
      </c>
      <c r="I21" s="14">
        <v>882</v>
      </c>
      <c r="J21" s="14">
        <v>3606</v>
      </c>
      <c r="K21" s="14">
        <v>2910</v>
      </c>
      <c r="L21" s="14">
        <v>4566</v>
      </c>
      <c r="M21" s="14">
        <v>1737</v>
      </c>
      <c r="N21" s="14">
        <v>907</v>
      </c>
      <c r="O21" s="12">
        <f t="shared" si="6"/>
        <v>40742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134679</v>
      </c>
      <c r="C22" s="14">
        <f>C23+C24</f>
        <v>102343</v>
      </c>
      <c r="D22" s="14">
        <f>D23+D24</f>
        <v>104962</v>
      </c>
      <c r="E22" s="14">
        <f>E23+E24</f>
        <v>22559</v>
      </c>
      <c r="F22" s="14">
        <f aca="true" t="shared" si="7" ref="F22:N22">F23+F24</f>
        <v>94714</v>
      </c>
      <c r="G22" s="14">
        <f t="shared" si="7"/>
        <v>149720</v>
      </c>
      <c r="H22" s="14">
        <f>H23+H24</f>
        <v>94657</v>
      </c>
      <c r="I22" s="14">
        <f>I23+I24</f>
        <v>22709</v>
      </c>
      <c r="J22" s="14">
        <f>J23+J24</f>
        <v>103618</v>
      </c>
      <c r="K22" s="14">
        <f>K23+K24</f>
        <v>84758</v>
      </c>
      <c r="L22" s="14">
        <f>L23+L24</f>
        <v>82138</v>
      </c>
      <c r="M22" s="14">
        <f t="shared" si="7"/>
        <v>28239</v>
      </c>
      <c r="N22" s="14">
        <f t="shared" si="7"/>
        <v>16459</v>
      </c>
      <c r="O22" s="12">
        <f t="shared" si="6"/>
        <v>1041555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84439</v>
      </c>
      <c r="C23" s="14">
        <v>70698</v>
      </c>
      <c r="D23" s="14">
        <v>66626</v>
      </c>
      <c r="E23" s="14">
        <v>15917</v>
      </c>
      <c r="F23" s="14">
        <v>62810</v>
      </c>
      <c r="G23" s="14">
        <v>103930</v>
      </c>
      <c r="H23" s="14">
        <v>66752</v>
      </c>
      <c r="I23" s="14">
        <v>16709</v>
      </c>
      <c r="J23" s="14">
        <v>63711</v>
      </c>
      <c r="K23" s="14">
        <v>55877</v>
      </c>
      <c r="L23" s="14">
        <v>55536</v>
      </c>
      <c r="M23" s="14">
        <v>18717</v>
      </c>
      <c r="N23" s="14">
        <v>9791</v>
      </c>
      <c r="O23" s="12">
        <f t="shared" si="6"/>
        <v>691513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50240</v>
      </c>
      <c r="C24" s="14">
        <v>31645</v>
      </c>
      <c r="D24" s="14">
        <v>38336</v>
      </c>
      <c r="E24" s="14">
        <v>6642</v>
      </c>
      <c r="F24" s="14">
        <v>31904</v>
      </c>
      <c r="G24" s="14">
        <v>45790</v>
      </c>
      <c r="H24" s="14">
        <v>27905</v>
      </c>
      <c r="I24" s="14">
        <v>6000</v>
      </c>
      <c r="J24" s="14">
        <v>39907</v>
      </c>
      <c r="K24" s="14">
        <v>28881</v>
      </c>
      <c r="L24" s="14">
        <v>26602</v>
      </c>
      <c r="M24" s="14">
        <v>9522</v>
      </c>
      <c r="N24" s="14">
        <v>6668</v>
      </c>
      <c r="O24" s="12">
        <f t="shared" si="6"/>
        <v>350042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1153795.328</v>
      </c>
      <c r="C28" s="56">
        <f aca="true" t="shared" si="8" ref="C28:N28">C29+C30</f>
        <v>892660.2498999999</v>
      </c>
      <c r="D28" s="56">
        <f t="shared" si="8"/>
        <v>797217.2683000001</v>
      </c>
      <c r="E28" s="56">
        <f t="shared" si="8"/>
        <v>213489.82059999998</v>
      </c>
      <c r="F28" s="56">
        <f t="shared" si="8"/>
        <v>772090.84</v>
      </c>
      <c r="G28" s="56">
        <f t="shared" si="8"/>
        <v>967441.6935999999</v>
      </c>
      <c r="H28" s="56">
        <f t="shared" si="8"/>
        <v>781660.1596000001</v>
      </c>
      <c r="I28" s="56">
        <f t="shared" si="8"/>
        <v>200689.41040000002</v>
      </c>
      <c r="J28" s="56">
        <f t="shared" si="8"/>
        <v>963556.8648000001</v>
      </c>
      <c r="K28" s="56">
        <f t="shared" si="8"/>
        <v>813693.0734</v>
      </c>
      <c r="L28" s="56">
        <f t="shared" si="8"/>
        <v>946265.6039999999</v>
      </c>
      <c r="M28" s="56">
        <f t="shared" si="8"/>
        <v>482738.6115</v>
      </c>
      <c r="N28" s="56">
        <f t="shared" si="8"/>
        <v>262508.80340000003</v>
      </c>
      <c r="O28" s="56">
        <f>SUM(B28:N28)</f>
        <v>9247807.727500001</v>
      </c>
      <c r="Q28" s="64"/>
    </row>
    <row r="29" spans="1:15" ht="18.75" customHeight="1">
      <c r="A29" s="54" t="s">
        <v>57</v>
      </c>
      <c r="B29" s="52">
        <f aca="true" t="shared" si="9" ref="B29:N29">B26*B7</f>
        <v>1149144.768</v>
      </c>
      <c r="C29" s="52">
        <f t="shared" si="9"/>
        <v>885639.4798999999</v>
      </c>
      <c r="D29" s="52">
        <f t="shared" si="9"/>
        <v>785591.7083</v>
      </c>
      <c r="E29" s="52">
        <f t="shared" si="9"/>
        <v>213489.82059999998</v>
      </c>
      <c r="F29" s="52">
        <f t="shared" si="9"/>
        <v>763978.98</v>
      </c>
      <c r="G29" s="52">
        <f t="shared" si="9"/>
        <v>962774.3735999999</v>
      </c>
      <c r="H29" s="52">
        <f t="shared" si="9"/>
        <v>778159.7296000001</v>
      </c>
      <c r="I29" s="52">
        <f t="shared" si="9"/>
        <v>200689.41040000002</v>
      </c>
      <c r="J29" s="52">
        <f t="shared" si="9"/>
        <v>952431.6948</v>
      </c>
      <c r="K29" s="52">
        <f t="shared" si="9"/>
        <v>798249.8034</v>
      </c>
      <c r="L29" s="52">
        <f t="shared" si="9"/>
        <v>935140.754</v>
      </c>
      <c r="M29" s="52">
        <f t="shared" si="9"/>
        <v>477487.7815</v>
      </c>
      <c r="N29" s="52">
        <f t="shared" si="9"/>
        <v>260248.2434</v>
      </c>
      <c r="O29" s="53">
        <f>SUM(B29:N29)</f>
        <v>9163026.547500001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-93056</v>
      </c>
      <c r="C32" s="25">
        <f t="shared" si="10"/>
        <v>-93060</v>
      </c>
      <c r="D32" s="25">
        <f t="shared" si="10"/>
        <v>-91999.75</v>
      </c>
      <c r="E32" s="25">
        <f t="shared" si="10"/>
        <v>-13780</v>
      </c>
      <c r="F32" s="25">
        <f t="shared" si="10"/>
        <v>-57648</v>
      </c>
      <c r="G32" s="25">
        <f t="shared" si="10"/>
        <v>-102216</v>
      </c>
      <c r="H32" s="25">
        <f t="shared" si="10"/>
        <v>-88040</v>
      </c>
      <c r="I32" s="25">
        <f t="shared" si="10"/>
        <v>-22312</v>
      </c>
      <c r="J32" s="25">
        <f t="shared" si="10"/>
        <v>-57520</v>
      </c>
      <c r="K32" s="25">
        <f t="shared" si="10"/>
        <v>-71628</v>
      </c>
      <c r="L32" s="25">
        <f t="shared" si="10"/>
        <v>-58112</v>
      </c>
      <c r="M32" s="25">
        <f t="shared" si="10"/>
        <v>-37264</v>
      </c>
      <c r="N32" s="25">
        <f t="shared" si="10"/>
        <v>-27880</v>
      </c>
      <c r="O32" s="25">
        <f t="shared" si="10"/>
        <v>-814515.75</v>
      </c>
    </row>
    <row r="33" spans="1:15" ht="18.75" customHeight="1">
      <c r="A33" s="17" t="s">
        <v>58</v>
      </c>
      <c r="B33" s="26">
        <f>+B34</f>
        <v>-93056</v>
      </c>
      <c r="C33" s="26">
        <f aca="true" t="shared" si="11" ref="C33:O33">+C34</f>
        <v>-93060</v>
      </c>
      <c r="D33" s="26">
        <f t="shared" si="11"/>
        <v>-67932</v>
      </c>
      <c r="E33" s="26">
        <f t="shared" si="11"/>
        <v>-13780</v>
      </c>
      <c r="F33" s="26">
        <f t="shared" si="11"/>
        <v>-57148</v>
      </c>
      <c r="G33" s="26">
        <f t="shared" si="11"/>
        <v>-101716</v>
      </c>
      <c r="H33" s="26">
        <f t="shared" si="11"/>
        <v>-88040</v>
      </c>
      <c r="I33" s="26">
        <f t="shared" si="11"/>
        <v>-20812</v>
      </c>
      <c r="J33" s="26">
        <f t="shared" si="11"/>
        <v>-57520</v>
      </c>
      <c r="K33" s="26">
        <f t="shared" si="11"/>
        <v>-71628</v>
      </c>
      <c r="L33" s="26">
        <f t="shared" si="11"/>
        <v>-58112</v>
      </c>
      <c r="M33" s="26">
        <f t="shared" si="11"/>
        <v>-37264</v>
      </c>
      <c r="N33" s="26">
        <f t="shared" si="11"/>
        <v>-27880</v>
      </c>
      <c r="O33" s="26">
        <f t="shared" si="11"/>
        <v>-787948</v>
      </c>
    </row>
    <row r="34" spans="1:26" ht="18.75" customHeight="1">
      <c r="A34" s="13" t="s">
        <v>59</v>
      </c>
      <c r="B34" s="20">
        <f>ROUND(-B9*$D$3,2)</f>
        <v>-93056</v>
      </c>
      <c r="C34" s="20">
        <f>ROUND(-C9*$D$3,2)</f>
        <v>-93060</v>
      </c>
      <c r="D34" s="20">
        <f>ROUND(-D9*$D$3,2)</f>
        <v>-67932</v>
      </c>
      <c r="E34" s="20">
        <f>ROUND(-E9*$D$3,2)</f>
        <v>-13780</v>
      </c>
      <c r="F34" s="20">
        <f aca="true" t="shared" si="12" ref="F34:N34">ROUND(-F9*$D$3,2)</f>
        <v>-57148</v>
      </c>
      <c r="G34" s="20">
        <f t="shared" si="12"/>
        <v>-101716</v>
      </c>
      <c r="H34" s="20">
        <f t="shared" si="12"/>
        <v>-88040</v>
      </c>
      <c r="I34" s="20">
        <f>ROUND(-I9*$D$3,2)</f>
        <v>-20812</v>
      </c>
      <c r="J34" s="20">
        <f>ROUND(-J9*$D$3,2)</f>
        <v>-57520</v>
      </c>
      <c r="K34" s="20">
        <f>ROUND(-K9*$D$3,2)</f>
        <v>-71628</v>
      </c>
      <c r="L34" s="20">
        <f>ROUND(-L9*$D$3,2)</f>
        <v>-58112</v>
      </c>
      <c r="M34" s="20">
        <f t="shared" si="12"/>
        <v>-37264</v>
      </c>
      <c r="N34" s="20">
        <f t="shared" si="12"/>
        <v>-27880</v>
      </c>
      <c r="O34" s="44">
        <f aca="true" t="shared" si="13" ref="O34:O45">SUM(B34:N34)</f>
        <v>-787948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-24067.75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-26567.75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-500-23567.75</f>
        <v>-24067.75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-26567.75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1060739.328</v>
      </c>
      <c r="C46" s="29">
        <f t="shared" si="15"/>
        <v>799600.2498999999</v>
      </c>
      <c r="D46" s="29">
        <f t="shared" si="15"/>
        <v>705217.5183000001</v>
      </c>
      <c r="E46" s="29">
        <f t="shared" si="15"/>
        <v>199709.82059999998</v>
      </c>
      <c r="F46" s="29">
        <f t="shared" si="15"/>
        <v>714442.84</v>
      </c>
      <c r="G46" s="29">
        <f t="shared" si="15"/>
        <v>865225.6935999999</v>
      </c>
      <c r="H46" s="29">
        <f t="shared" si="15"/>
        <v>693620.1596000001</v>
      </c>
      <c r="I46" s="29">
        <f t="shared" si="15"/>
        <v>178377.41040000002</v>
      </c>
      <c r="J46" s="29">
        <f t="shared" si="15"/>
        <v>906036.8648000001</v>
      </c>
      <c r="K46" s="29">
        <f t="shared" si="15"/>
        <v>742065.0734</v>
      </c>
      <c r="L46" s="29">
        <f t="shared" si="15"/>
        <v>888153.6039999999</v>
      </c>
      <c r="M46" s="29">
        <f t="shared" si="15"/>
        <v>445474.6115</v>
      </c>
      <c r="N46" s="29">
        <f t="shared" si="15"/>
        <v>234628.80340000003</v>
      </c>
      <c r="O46" s="29">
        <f>SUM(B46:N46)</f>
        <v>8433291.9775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1060739.3399999999</v>
      </c>
      <c r="C49" s="35">
        <f aca="true" t="shared" si="16" ref="C49:N49">SUM(C50:C63)</f>
        <v>799600.25</v>
      </c>
      <c r="D49" s="35">
        <f t="shared" si="16"/>
        <v>705217.52</v>
      </c>
      <c r="E49" s="35">
        <f t="shared" si="16"/>
        <v>199709.82</v>
      </c>
      <c r="F49" s="35">
        <f t="shared" si="16"/>
        <v>714442.84</v>
      </c>
      <c r="G49" s="35">
        <f t="shared" si="16"/>
        <v>865225.69</v>
      </c>
      <c r="H49" s="35">
        <f t="shared" si="16"/>
        <v>693620.16</v>
      </c>
      <c r="I49" s="35">
        <f t="shared" si="16"/>
        <v>178377.41</v>
      </c>
      <c r="J49" s="35">
        <f t="shared" si="16"/>
        <v>906036.86</v>
      </c>
      <c r="K49" s="35">
        <f t="shared" si="16"/>
        <v>742065.07</v>
      </c>
      <c r="L49" s="35">
        <f t="shared" si="16"/>
        <v>888153.6</v>
      </c>
      <c r="M49" s="35">
        <f t="shared" si="16"/>
        <v>445474.61</v>
      </c>
      <c r="N49" s="35">
        <f t="shared" si="16"/>
        <v>234628.8</v>
      </c>
      <c r="O49" s="29">
        <f>SUM(O50:O63)</f>
        <v>8433291.97</v>
      </c>
      <c r="Q49" s="66"/>
    </row>
    <row r="50" spans="1:18" ht="18.75" customHeight="1">
      <c r="A50" s="17" t="s">
        <v>39</v>
      </c>
      <c r="B50" s="35">
        <v>206139.99</v>
      </c>
      <c r="C50" s="35">
        <v>224398.44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430538.43</v>
      </c>
      <c r="P50"/>
      <c r="Q50" s="66"/>
      <c r="R50" s="67"/>
    </row>
    <row r="51" spans="1:16" ht="18.75" customHeight="1">
      <c r="A51" s="17" t="s">
        <v>40</v>
      </c>
      <c r="B51" s="35">
        <v>854599.35</v>
      </c>
      <c r="C51" s="35">
        <v>575201.81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1429801.1600000001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705217.52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705217.52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199709.82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199709.82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714442.84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714442.84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865225.69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865225.69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693620.16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693620.16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178377.41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178377.41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906036.86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906036.86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742065.07</v>
      </c>
      <c r="L59" s="34">
        <v>0</v>
      </c>
      <c r="M59" s="34">
        <v>0</v>
      </c>
      <c r="N59" s="34">
        <v>0</v>
      </c>
      <c r="O59" s="29">
        <f t="shared" si="17"/>
        <v>742065.07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888153.6</v>
      </c>
      <c r="M60" s="34">
        <v>0</v>
      </c>
      <c r="N60" s="34">
        <v>0</v>
      </c>
      <c r="O60" s="26">
        <f t="shared" si="17"/>
        <v>888153.6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445474.61</v>
      </c>
      <c r="N61" s="34">
        <v>0</v>
      </c>
      <c r="O61" s="29">
        <f t="shared" si="17"/>
        <v>445474.61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234628.8</v>
      </c>
      <c r="O62" s="26">
        <f t="shared" si="17"/>
        <v>234628.8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2.452256710345134</v>
      </c>
      <c r="C67" s="42">
        <v>2.611162607437843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2018-12-12T16:48:21Z</dcterms:modified>
  <cp:category/>
  <cp:version/>
  <cp:contentType/>
  <cp:contentStatus/>
</cp:coreProperties>
</file>